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codeName="ThisWorkbook" autoCompressPictures="0"/>
  <bookViews>
    <workbookView xWindow="140" yWindow="120" windowWidth="22800" windowHeight="22840" tabRatio="418"/>
  </bookViews>
  <sheets>
    <sheet name="Fakturaunderlag" sheetId="1" r:id="rId1"/>
    <sheet name="Faktura" sheetId="4" state="hidden" r:id="rId2"/>
    <sheet name="Listdata" sheetId="3" state="hidden" r:id="rId3"/>
  </sheets>
  <definedNames>
    <definedName name="B_Villkor">Listdata!$B$2:$B$4</definedName>
    <definedName name="F_Typ">Listdata!$C$2:$C$3</definedName>
    <definedName name="F_Typ_U">Listdata!$C$6:$C$7</definedName>
    <definedName name="F_TypE">Listdata!$C$4:$C$5</definedName>
    <definedName name="Moms">Listdata!$D$2:$D$5</definedName>
    <definedName name="Språk">Listdata!$E$2</definedName>
    <definedName name="_xlnm.Print_Area" localSheetId="1">Faktura!$A$1:$G$39</definedName>
    <definedName name="_xlnm.Print_Area" localSheetId="0">Fakturaunderlag!$A$1:$L$33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8" i="4" l="1"/>
  <c r="A9" i="1"/>
  <c r="A10" i="1"/>
  <c r="A11" i="1"/>
  <c r="C11" i="1"/>
  <c r="A12" i="1"/>
  <c r="A13" i="1"/>
  <c r="A16" i="1"/>
  <c r="I16" i="1"/>
  <c r="J16" i="1"/>
  <c r="K16" i="1"/>
  <c r="L16" i="1"/>
  <c r="L17" i="1"/>
  <c r="N17" i="1"/>
  <c r="O17" i="1"/>
  <c r="P17" i="1"/>
  <c r="Q17" i="1"/>
  <c r="N18" i="1"/>
  <c r="O18" i="1"/>
  <c r="P18" i="1"/>
  <c r="Q18" i="1"/>
  <c r="L19" i="1"/>
  <c r="N19" i="1"/>
  <c r="O19" i="1"/>
  <c r="P19" i="1"/>
  <c r="Q19" i="1"/>
  <c r="N20" i="1"/>
  <c r="O20" i="1"/>
  <c r="P20" i="1"/>
  <c r="Q20" i="1"/>
  <c r="L21" i="1"/>
  <c r="N21" i="1"/>
  <c r="O21" i="1"/>
  <c r="P21" i="1"/>
  <c r="Q21" i="1"/>
  <c r="N22" i="1"/>
  <c r="O22" i="1"/>
  <c r="P22" i="1"/>
  <c r="Q22" i="1"/>
  <c r="L23" i="1"/>
  <c r="N23" i="1"/>
  <c r="O23" i="1"/>
  <c r="P23" i="1"/>
  <c r="Q23" i="1"/>
  <c r="N24" i="1"/>
  <c r="O24" i="1"/>
  <c r="P24" i="1"/>
  <c r="Q24" i="1"/>
  <c r="L25" i="1"/>
  <c r="N25" i="1"/>
  <c r="O25" i="1"/>
  <c r="P25" i="1"/>
  <c r="Q25" i="1"/>
  <c r="N26" i="1"/>
  <c r="O26" i="1"/>
  <c r="P26" i="1"/>
  <c r="Q26" i="1"/>
  <c r="I27" i="1"/>
  <c r="L27" i="1"/>
  <c r="N27" i="1"/>
  <c r="O27" i="1"/>
  <c r="P27" i="1"/>
  <c r="Q27" i="1"/>
  <c r="I28" i="1"/>
  <c r="K28" i="1"/>
  <c r="L28" i="1"/>
  <c r="I29" i="1"/>
  <c r="K29" i="1"/>
  <c r="L29" i="1"/>
  <c r="I30" i="1"/>
  <c r="K30" i="1"/>
  <c r="L30" i="1"/>
  <c r="I31" i="1"/>
  <c r="K31" i="1"/>
  <c r="L31" i="1"/>
  <c r="I32" i="1"/>
  <c r="L32" i="1"/>
  <c r="I33" i="1"/>
  <c r="L33" i="1"/>
  <c r="E1" i="4"/>
  <c r="E3" i="4"/>
  <c r="E4" i="4"/>
  <c r="E8" i="4"/>
  <c r="A9" i="4"/>
  <c r="B9" i="4"/>
  <c r="A10" i="4"/>
  <c r="B10" i="4"/>
  <c r="A11" i="4"/>
  <c r="B11" i="4"/>
  <c r="A12" i="4"/>
  <c r="B12" i="4"/>
  <c r="A13" i="4"/>
  <c r="B13" i="4"/>
  <c r="A16" i="4"/>
  <c r="D16" i="4"/>
  <c r="E16" i="4"/>
  <c r="F16" i="4"/>
  <c r="G16" i="4"/>
  <c r="A17" i="4"/>
  <c r="D17" i="4"/>
  <c r="E17" i="4"/>
  <c r="F17" i="4"/>
  <c r="G17" i="4"/>
  <c r="I17" i="4"/>
  <c r="J17" i="4"/>
  <c r="K17" i="4"/>
  <c r="I18" i="4"/>
  <c r="J18" i="4"/>
  <c r="K18" i="4"/>
  <c r="A19" i="4"/>
  <c r="D19" i="4"/>
  <c r="E19" i="4"/>
  <c r="F19" i="4"/>
  <c r="G19" i="4"/>
  <c r="I19" i="4"/>
  <c r="J19" i="4"/>
  <c r="K19" i="4"/>
  <c r="I20" i="4"/>
  <c r="J20" i="4"/>
  <c r="K20" i="4"/>
  <c r="A21" i="4"/>
  <c r="D21" i="4"/>
  <c r="E21" i="4"/>
  <c r="F21" i="4"/>
  <c r="G21" i="4"/>
  <c r="I21" i="4"/>
  <c r="J21" i="4"/>
  <c r="K21" i="4"/>
  <c r="I22" i="4"/>
  <c r="J22" i="4"/>
  <c r="K22" i="4"/>
  <c r="A23" i="4"/>
  <c r="D23" i="4"/>
  <c r="E23" i="4"/>
  <c r="F23" i="4"/>
  <c r="G23" i="4"/>
  <c r="I23" i="4"/>
  <c r="J23" i="4"/>
  <c r="K23" i="4"/>
  <c r="I24" i="4"/>
  <c r="J24" i="4"/>
  <c r="K24" i="4"/>
  <c r="A25" i="4"/>
  <c r="D25" i="4"/>
  <c r="E25" i="4"/>
  <c r="F25" i="4"/>
  <c r="G25" i="4"/>
  <c r="I25" i="4"/>
  <c r="J25" i="4"/>
  <c r="K25" i="4"/>
  <c r="I26" i="4"/>
  <c r="J26" i="4"/>
  <c r="K26" i="4"/>
  <c r="D27" i="4"/>
  <c r="G27" i="4"/>
  <c r="I27" i="4"/>
  <c r="J27" i="4"/>
  <c r="K27" i="4"/>
  <c r="D28" i="4"/>
  <c r="F28" i="4"/>
  <c r="G28" i="4"/>
  <c r="D29" i="4"/>
  <c r="F29" i="4"/>
  <c r="G29" i="4"/>
  <c r="D30" i="4"/>
  <c r="F30" i="4"/>
  <c r="G30" i="4"/>
  <c r="A31" i="4"/>
  <c r="D31" i="4"/>
  <c r="F31" i="4"/>
  <c r="G31" i="4"/>
  <c r="A32" i="4"/>
  <c r="D32" i="4"/>
  <c r="G32" i="4"/>
  <c r="D33" i="4"/>
  <c r="G33" i="4"/>
  <c r="A35" i="4"/>
  <c r="C35" i="4"/>
  <c r="F35" i="4"/>
  <c r="A36" i="4"/>
  <c r="C36" i="4"/>
  <c r="F36" i="4"/>
  <c r="A37" i="4"/>
  <c r="C37" i="4"/>
  <c r="F37" i="4"/>
  <c r="C38" i="4"/>
  <c r="F38" i="4"/>
  <c r="F39" i="4"/>
</calcChain>
</file>

<file path=xl/comments1.xml><?xml version="1.0" encoding="utf-8"?>
<comments xmlns="http://schemas.openxmlformats.org/spreadsheetml/2006/main">
  <authors>
    <author>BOSSE</author>
  </authors>
  <commentList>
    <comment ref="J8" authorId="0">
      <text>
        <r>
          <rPr>
            <b/>
            <sz val="11"/>
            <color indexed="81"/>
            <rFont val="Tahoma"/>
            <family val="2"/>
          </rPr>
          <t>INFO: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 xml:space="preserve">Mac-användare: </t>
        </r>
        <r>
          <rPr>
            <sz val="11"/>
            <color indexed="81"/>
            <rFont val="Tahoma"/>
            <family val="2"/>
          </rPr>
          <t xml:space="preserve">
Dubbelklicka i rutan för Kunduppgifter. Tryck Ctrl+Alt+Retur för ny rad. 
</t>
        </r>
        <r>
          <rPr>
            <b/>
            <sz val="11"/>
            <color indexed="81"/>
            <rFont val="Tahoma"/>
            <family val="2"/>
          </rPr>
          <t xml:space="preserve">PC-användare:
</t>
        </r>
        <r>
          <rPr>
            <sz val="11"/>
            <color indexed="81"/>
            <rFont val="Tahoma"/>
            <family val="2"/>
          </rPr>
          <t>Tangent F2 för att aktivera cellen. Tryck Alt+Enter för ny rad.</t>
        </r>
      </text>
    </comment>
  </commentList>
</comments>
</file>

<file path=xl/comments2.xml><?xml version="1.0" encoding="utf-8"?>
<comments xmlns="http://schemas.openxmlformats.org/spreadsheetml/2006/main">
  <authors>
    <author>BOSSE</author>
  </authors>
  <commentList>
    <comment ref="G4" authorId="0">
      <text>
        <r>
          <rPr>
            <b/>
            <sz val="11"/>
            <color indexed="81"/>
            <rFont val="Tahoma"/>
            <family val="2"/>
          </rPr>
          <t>INFO:</t>
        </r>
        <r>
          <rPr>
            <sz val="11"/>
            <color indexed="81"/>
            <rFont val="Tahoma"/>
            <family val="2"/>
          </rPr>
          <t xml:space="preserve">
Snabbtangenten för aktuellt datum är:
Ctrl-Shift-;</t>
        </r>
      </text>
    </comment>
    <comment ref="E8" authorId="0">
      <text>
        <r>
          <rPr>
            <b/>
            <sz val="11"/>
            <color indexed="81"/>
            <rFont val="Tahoma"/>
            <family val="2"/>
          </rPr>
          <t>INFO:</t>
        </r>
        <r>
          <rPr>
            <sz val="11"/>
            <color indexed="81"/>
            <rFont val="Tahoma"/>
            <family val="2"/>
          </rPr>
          <t xml:space="preserve">
Tangent F2 för att aktivera cellen. Tryck Alt-Enter för ny rad.</t>
        </r>
      </text>
    </comment>
  </commentList>
</comments>
</file>

<file path=xl/sharedStrings.xml><?xml version="1.0" encoding="utf-8"?>
<sst xmlns="http://schemas.openxmlformats.org/spreadsheetml/2006/main" count="95" uniqueCount="88">
  <si>
    <t>KREDITFAKTURA</t>
  </si>
  <si>
    <t>Specifikation</t>
  </si>
  <si>
    <t>Antal</t>
  </si>
  <si>
    <t>Pris/st</t>
  </si>
  <si>
    <t>Belopp</t>
  </si>
  <si>
    <t>Var god ange fakturanummer vid betalning.</t>
  </si>
  <si>
    <t>Momsfritt</t>
  </si>
  <si>
    <t>Öresutjämning</t>
  </si>
  <si>
    <t>Moms %</t>
  </si>
  <si>
    <t>FAKTURA</t>
  </si>
  <si>
    <t>Betalningsvillkor</t>
  </si>
  <si>
    <t>Fakturatyp</t>
  </si>
  <si>
    <t>Moms</t>
  </si>
  <si>
    <t>Moms 25</t>
  </si>
  <si>
    <t>Moms 12</t>
  </si>
  <si>
    <t>Moms 6</t>
  </si>
  <si>
    <t>Svenska</t>
  </si>
  <si>
    <t>Engelska</t>
  </si>
  <si>
    <t>Please refer to the invoice number when paying.</t>
  </si>
  <si>
    <t>Interest according to Swedish law will be charged on all overdue accounts.</t>
  </si>
  <si>
    <t>Description</t>
  </si>
  <si>
    <t>Unit price</t>
  </si>
  <si>
    <t>Net amount</t>
  </si>
  <si>
    <t>Subtotal</t>
  </si>
  <si>
    <t>Total in SEK</t>
  </si>
  <si>
    <t>Språk</t>
  </si>
  <si>
    <t>Rounding-off</t>
  </si>
  <si>
    <t>VAT</t>
  </si>
  <si>
    <t>INVOICE</t>
  </si>
  <si>
    <t>CREDIT NOTE</t>
  </si>
  <si>
    <t>Efter förfallodatum debiteras dröjsmålsränta enligt räntelagen.</t>
  </si>
  <si>
    <t>SPRÅKVAL</t>
  </si>
  <si>
    <t>Moms 0%</t>
  </si>
  <si>
    <t>Konto</t>
  </si>
  <si>
    <t>FAKTURAUNDERLAG</t>
  </si>
  <si>
    <t>KREDITUNDERLAG</t>
  </si>
  <si>
    <t>Qty</t>
  </si>
  <si>
    <t>Kungl. Musikhögskolan i Stockholm</t>
  </si>
  <si>
    <t>Box 27711</t>
  </si>
  <si>
    <t>115 91 Stockholm</t>
  </si>
  <si>
    <t>www.kmh.se</t>
  </si>
  <si>
    <t>Postgiro 18 24 26-7</t>
  </si>
  <si>
    <t>Bankgiro 5050-0305</t>
  </si>
  <si>
    <t>Org.nr. 202100-1215</t>
  </si>
  <si>
    <t>Moms reg nr. SE202100121501</t>
  </si>
  <si>
    <t>P.O Box 27711</t>
  </si>
  <si>
    <t>Royal College of Music in Stockholm</t>
  </si>
  <si>
    <t>SE-115 91 Stockholm</t>
  </si>
  <si>
    <t>VAT SE202100121501</t>
  </si>
  <si>
    <t>Reg no. 202100-1215</t>
  </si>
  <si>
    <t xml:space="preserve"> </t>
  </si>
  <si>
    <t>Att betala</t>
  </si>
  <si>
    <t>Att erhålla</t>
  </si>
  <si>
    <t>To receive in SEK</t>
  </si>
  <si>
    <t>Kundnummer</t>
  </si>
  <si>
    <t>Förfallodatum</t>
  </si>
  <si>
    <t>Er referens</t>
  </si>
  <si>
    <t>Vår referens</t>
  </si>
  <si>
    <t>Fakturanummer</t>
  </si>
  <si>
    <t>Fakturadatum</t>
  </si>
  <si>
    <t>Moms 25%    Netto</t>
  </si>
  <si>
    <t>Moms 12%    Netto</t>
  </si>
  <si>
    <t>Moms 6%      Netto</t>
  </si>
  <si>
    <t>Terms of payment</t>
  </si>
  <si>
    <t>Due date</t>
  </si>
  <si>
    <t>Your reference</t>
  </si>
  <si>
    <t>Our reference</t>
  </si>
  <si>
    <t>Invoice no</t>
  </si>
  <si>
    <t>Invoice date</t>
  </si>
  <si>
    <t>Customer no</t>
  </si>
  <si>
    <t>Belopp exkl moms</t>
  </si>
  <si>
    <t>Kunduppgifter</t>
  </si>
  <si>
    <t>IBAN: SE4695000099602601824267</t>
  </si>
  <si>
    <t>BIC: NDEASESS</t>
  </si>
  <si>
    <t>Visiting Address Valhallavägen 105</t>
  </si>
  <si>
    <t>Fax +46 8 664 14 24</t>
  </si>
  <si>
    <t>e-mail ekonomi@kmh.se</t>
  </si>
  <si>
    <t>Besöksadress Valhallavägen 105</t>
  </si>
  <si>
    <t>Tel 08-16 18 00 (växel)</t>
  </si>
  <si>
    <t>Fax 08-664 14 24</t>
  </si>
  <si>
    <t>e-post ekonomi@kmh.se</t>
  </si>
  <si>
    <t>Phone +46 8 16 18 00 (switchboard)</t>
  </si>
  <si>
    <t>Akt</t>
  </si>
  <si>
    <t>Fin</t>
  </si>
  <si>
    <t>Motp</t>
  </si>
  <si>
    <t>Kst</t>
  </si>
  <si>
    <t>KB</t>
  </si>
  <si>
    <t>Godkänd för F-skatt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</si>
</sst>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_-* #,##0.00\ [$€-1]_-;\-* #,##0.00\ [$€-1]_-;_-* &quot;-&quot;??\ [$€-1]_-"/>
  </numFmts>
  <fonts count="26" x14ac:knownFonts="1">
    <font>
      <sz val="10"/>
      <name val="Verdana"/>
    </font>
    <font>
      <sz val="10"/>
      <name val="Verdana"/>
    </font>
    <font>
      <sz val="9"/>
      <color indexed="8"/>
      <name val="Verdana"/>
    </font>
    <font>
      <sz val="8"/>
      <name val="Verdana"/>
    </font>
    <font>
      <b/>
      <sz val="10"/>
      <name val="Verdana"/>
    </font>
    <font>
      <sz val="9"/>
      <name val="Verdana"/>
    </font>
    <font>
      <sz val="8"/>
      <name val="Tahoma"/>
      <family val="2"/>
    </font>
    <font>
      <sz val="10"/>
      <name val="Verdana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8"/>
      <color indexed="8"/>
      <name val="Arial"/>
    </font>
    <font>
      <sz val="10"/>
      <name val="Arial"/>
    </font>
    <font>
      <b/>
      <sz val="18"/>
      <name val="Arial"/>
    </font>
    <font>
      <b/>
      <sz val="16"/>
      <name val="Arial"/>
    </font>
    <font>
      <b/>
      <sz val="9"/>
      <name val="Arial"/>
    </font>
    <font>
      <sz val="9"/>
      <color indexed="8"/>
      <name val="Arial"/>
    </font>
    <font>
      <sz val="9"/>
      <name val="Arial"/>
    </font>
    <font>
      <sz val="10"/>
      <color indexed="8"/>
      <name val="Arial"/>
    </font>
    <font>
      <b/>
      <sz val="11"/>
      <name val="Arial"/>
    </font>
    <font>
      <b/>
      <sz val="10"/>
      <name val="Arial"/>
    </font>
    <font>
      <sz val="8"/>
      <name val="Arial"/>
    </font>
    <font>
      <b/>
      <sz val="8"/>
      <name val="Arial"/>
      <family val="2"/>
    </font>
    <font>
      <sz val="10"/>
      <color indexed="8"/>
      <name val="Arial"/>
    </font>
    <font>
      <sz val="10"/>
      <name val="Arial"/>
    </font>
    <font>
      <b/>
      <sz val="9"/>
      <color indexed="8"/>
      <name val="Arial"/>
      <family val="2"/>
    </font>
    <font>
      <b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indexed="65"/>
        <bgColor indexed="22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73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0" xfId="0" applyFont="1"/>
    <xf numFmtId="0" fontId="0" fillId="0" borderId="0" xfId="0" applyBorder="1" applyAlignment="1">
      <alignment vertical="top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/>
    </xf>
    <xf numFmtId="0" fontId="7" fillId="0" borderId="0" xfId="0" applyFont="1" applyAlignment="1">
      <alignment horizontal="right"/>
    </xf>
    <xf numFmtId="0" fontId="0" fillId="0" borderId="0" xfId="0" applyFill="1" applyBorder="1"/>
    <xf numFmtId="0" fontId="3" fillId="0" borderId="0" xfId="0" applyFont="1" applyFill="1" applyBorder="1"/>
    <xf numFmtId="0" fontId="10" fillId="2" borderId="1" xfId="0" applyFont="1" applyFill="1" applyBorder="1" applyProtection="1"/>
    <xf numFmtId="0" fontId="10" fillId="2" borderId="0" xfId="0" applyFont="1" applyFill="1" applyBorder="1" applyProtection="1"/>
    <xf numFmtId="0" fontId="11" fillId="2" borderId="0" xfId="0" applyFont="1" applyFill="1" applyProtection="1">
      <protection locked="0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 applyAlignment="1" applyProtection="1"/>
    <xf numFmtId="0" fontId="11" fillId="0" borderId="0" xfId="0" applyFont="1"/>
    <xf numFmtId="0" fontId="13" fillId="2" borderId="0" xfId="0" applyFont="1" applyFill="1"/>
    <xf numFmtId="0" fontId="11" fillId="2" borderId="0" xfId="0" applyFont="1" applyFill="1" applyAlignment="1" applyProtection="1">
      <alignment horizontal="right"/>
      <protection locked="0"/>
    </xf>
    <xf numFmtId="14" fontId="11" fillId="2" borderId="0" xfId="0" applyNumberFormat="1" applyFont="1" applyFill="1" applyAlignment="1" applyProtection="1">
      <alignment horizontal="right"/>
      <protection locked="0"/>
    </xf>
    <xf numFmtId="14" fontId="11" fillId="2" borderId="0" xfId="0" applyNumberFormat="1" applyFont="1" applyFill="1"/>
    <xf numFmtId="0" fontId="11" fillId="2" borderId="0" xfId="0" applyFont="1" applyFill="1" applyAlignment="1">
      <alignment horizontal="right"/>
    </xf>
    <xf numFmtId="0" fontId="11" fillId="2" borderId="2" xfId="0" applyFont="1" applyFill="1" applyBorder="1"/>
    <xf numFmtId="0" fontId="11" fillId="2" borderId="3" xfId="0" applyFont="1" applyFill="1" applyBorder="1" applyAlignment="1"/>
    <xf numFmtId="0" fontId="14" fillId="2" borderId="3" xfId="0" applyFont="1" applyFill="1" applyBorder="1" applyAlignment="1">
      <alignment horizontal="right" wrapText="1"/>
    </xf>
    <xf numFmtId="0" fontId="14" fillId="2" borderId="0" xfId="0" applyFont="1" applyFill="1" applyBorder="1" applyAlignment="1">
      <alignment horizontal="right" wrapText="1"/>
    </xf>
    <xf numFmtId="0" fontId="16" fillId="2" borderId="4" xfId="0" applyFont="1" applyFill="1" applyBorder="1" applyAlignment="1">
      <alignment horizontal="right" vertical="top" wrapText="1"/>
    </xf>
    <xf numFmtId="4" fontId="16" fillId="2" borderId="4" xfId="0" applyNumberFormat="1" applyFont="1" applyFill="1" applyBorder="1" applyAlignment="1">
      <alignment horizontal="right" vertical="top" wrapText="1"/>
    </xf>
    <xf numFmtId="0" fontId="16" fillId="2" borderId="4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16" fillId="2" borderId="6" xfId="0" applyFont="1" applyFill="1" applyBorder="1" applyAlignment="1">
      <alignment horizontal="right" vertical="top" wrapText="1"/>
    </xf>
    <xf numFmtId="4" fontId="16" fillId="2" borderId="6" xfId="0" applyNumberFormat="1" applyFont="1" applyFill="1" applyBorder="1" applyAlignment="1">
      <alignment horizontal="right" vertical="top" wrapText="1"/>
    </xf>
    <xf numFmtId="3" fontId="16" fillId="2" borderId="6" xfId="0" applyNumberFormat="1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/>
    <xf numFmtId="0" fontId="11" fillId="2" borderId="0" xfId="0" applyFont="1" applyFill="1" applyBorder="1"/>
    <xf numFmtId="0" fontId="11" fillId="2" borderId="5" xfId="0" applyFont="1" applyFill="1" applyBorder="1"/>
    <xf numFmtId="0" fontId="11" fillId="2" borderId="6" xfId="0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8" xfId="0" applyFont="1" applyFill="1" applyBorder="1"/>
    <xf numFmtId="0" fontId="15" fillId="2" borderId="9" xfId="0" applyFont="1" applyFill="1" applyBorder="1" applyAlignment="1">
      <alignment wrapText="1"/>
    </xf>
    <xf numFmtId="0" fontId="11" fillId="2" borderId="1" xfId="0" applyFont="1" applyFill="1" applyBorder="1" applyAlignment="1"/>
    <xf numFmtId="0" fontId="11" fillId="2" borderId="10" xfId="0" applyFont="1" applyFill="1" applyBorder="1" applyAlignment="1"/>
    <xf numFmtId="0" fontId="16" fillId="2" borderId="0" xfId="0" applyFont="1" applyFill="1"/>
    <xf numFmtId="0" fontId="10" fillId="2" borderId="1" xfId="0" applyFont="1" applyFill="1" applyBorder="1" applyAlignment="1" applyProtection="1">
      <alignment wrapText="1"/>
    </xf>
    <xf numFmtId="0" fontId="17" fillId="2" borderId="1" xfId="0" applyFont="1" applyFill="1" applyBorder="1" applyProtection="1"/>
    <xf numFmtId="0" fontId="17" fillId="2" borderId="0" xfId="0" applyFont="1" applyFill="1" applyBorder="1" applyProtection="1"/>
    <xf numFmtId="4" fontId="15" fillId="3" borderId="11" xfId="0" applyNumberFormat="1" applyFont="1" applyFill="1" applyBorder="1" applyAlignment="1">
      <alignment horizontal="right" wrapText="1"/>
    </xf>
    <xf numFmtId="4" fontId="15" fillId="3" borderId="5" xfId="0" applyNumberFormat="1" applyFont="1" applyFill="1" applyBorder="1" applyAlignment="1">
      <alignment wrapText="1"/>
    </xf>
    <xf numFmtId="4" fontId="15" fillId="3" borderId="6" xfId="0" applyNumberFormat="1" applyFont="1" applyFill="1" applyBorder="1" applyAlignment="1">
      <alignment horizontal="right" wrapText="1"/>
    </xf>
    <xf numFmtId="4" fontId="15" fillId="3" borderId="5" xfId="0" applyNumberFormat="1" applyFont="1" applyFill="1" applyBorder="1" applyAlignment="1">
      <alignment horizontal="right" wrapText="1"/>
    </xf>
    <xf numFmtId="4" fontId="15" fillId="3" borderId="8" xfId="0" applyNumberFormat="1" applyFont="1" applyFill="1" applyBorder="1" applyAlignment="1">
      <alignment horizontal="right" wrapText="1"/>
    </xf>
    <xf numFmtId="0" fontId="13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protection locked="0"/>
    </xf>
    <xf numFmtId="14" fontId="11" fillId="2" borderId="0" xfId="0" applyNumberFormat="1" applyFont="1" applyFill="1" applyAlignment="1" applyProtection="1">
      <protection locked="0" hidden="1"/>
    </xf>
    <xf numFmtId="0" fontId="11" fillId="2" borderId="12" xfId="0" applyFont="1" applyFill="1" applyBorder="1"/>
    <xf numFmtId="0" fontId="11" fillId="2" borderId="3" xfId="0" applyFont="1" applyFill="1" applyBorder="1"/>
    <xf numFmtId="0" fontId="16" fillId="4" borderId="4" xfId="0" applyFont="1" applyFill="1" applyBorder="1" applyAlignment="1" applyProtection="1">
      <alignment horizontal="right" vertical="top" wrapText="1"/>
      <protection locked="0"/>
    </xf>
    <xf numFmtId="4" fontId="16" fillId="4" borderId="4" xfId="0" applyNumberFormat="1" applyFont="1" applyFill="1" applyBorder="1" applyAlignment="1" applyProtection="1">
      <alignment horizontal="right" vertical="top" wrapText="1"/>
      <protection locked="0"/>
    </xf>
    <xf numFmtId="3" fontId="16" fillId="4" borderId="4" xfId="0" applyNumberFormat="1" applyFont="1" applyFill="1" applyBorder="1" applyAlignment="1" applyProtection="1">
      <alignment horizontal="center" vertical="top" wrapText="1"/>
      <protection locked="0"/>
    </xf>
    <xf numFmtId="4" fontId="16" fillId="4" borderId="10" xfId="0" applyNumberFormat="1" applyFont="1" applyFill="1" applyBorder="1" applyAlignment="1" applyProtection="1">
      <alignment horizontal="right" vertical="top" wrapText="1"/>
      <protection hidden="1"/>
    </xf>
    <xf numFmtId="0" fontId="16" fillId="4" borderId="6" xfId="0" applyFont="1" applyFill="1" applyBorder="1" applyAlignment="1">
      <alignment horizontal="right" vertical="top" wrapText="1"/>
    </xf>
    <xf numFmtId="4" fontId="16" fillId="4" borderId="6" xfId="0" applyNumberFormat="1" applyFont="1" applyFill="1" applyBorder="1" applyAlignment="1">
      <alignment horizontal="right" vertical="top" wrapText="1"/>
    </xf>
    <xf numFmtId="3" fontId="16" fillId="4" borderId="6" xfId="0" applyNumberFormat="1" applyFont="1" applyFill="1" applyBorder="1" applyAlignment="1">
      <alignment horizontal="center" vertical="top" wrapText="1"/>
    </xf>
    <xf numFmtId="4" fontId="16" fillId="4" borderId="5" xfId="0" applyNumberFormat="1" applyFont="1" applyFill="1" applyBorder="1" applyAlignment="1">
      <alignment horizontal="right" vertical="top" wrapText="1"/>
    </xf>
    <xf numFmtId="0" fontId="16" fillId="4" borderId="6" xfId="0" applyFont="1" applyFill="1" applyBorder="1" applyAlignment="1" applyProtection="1">
      <alignment horizontal="right" vertical="top" wrapText="1"/>
      <protection locked="0"/>
    </xf>
    <xf numFmtId="4" fontId="16" fillId="4" borderId="6" xfId="0" applyNumberFormat="1" applyFont="1" applyFill="1" applyBorder="1" applyAlignment="1" applyProtection="1">
      <alignment horizontal="right" vertical="top" wrapText="1"/>
      <protection locked="0"/>
    </xf>
    <xf numFmtId="3" fontId="16" fillId="4" borderId="6" xfId="0" applyNumberFormat="1" applyFont="1" applyFill="1" applyBorder="1" applyAlignment="1" applyProtection="1">
      <alignment horizontal="center" vertical="top" wrapText="1"/>
      <protection locked="0"/>
    </xf>
    <xf numFmtId="4" fontId="16" fillId="4" borderId="5" xfId="0" applyNumberFormat="1" applyFont="1" applyFill="1" applyBorder="1" applyAlignment="1" applyProtection="1">
      <alignment horizontal="right" vertical="top" wrapText="1"/>
      <protection hidden="1"/>
    </xf>
    <xf numFmtId="0" fontId="11" fillId="2" borderId="10" xfId="0" applyFont="1" applyFill="1" applyBorder="1" applyAlignment="1">
      <alignment vertical="top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2" fontId="20" fillId="2" borderId="11" xfId="0" applyNumberFormat="1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>
      <alignment vertical="top"/>
    </xf>
    <xf numFmtId="0" fontId="11" fillId="2" borderId="0" xfId="0" applyFont="1" applyFill="1" applyAlignment="1">
      <alignment wrapText="1"/>
    </xf>
    <xf numFmtId="4" fontId="15" fillId="5" borderId="11" xfId="0" applyNumberFormat="1" applyFont="1" applyFill="1" applyBorder="1" applyAlignment="1" applyProtection="1">
      <alignment horizontal="right" wrapText="1"/>
      <protection hidden="1"/>
    </xf>
    <xf numFmtId="4" fontId="15" fillId="5" borderId="5" xfId="0" applyNumberFormat="1" applyFont="1" applyFill="1" applyBorder="1" applyAlignment="1" applyProtection="1">
      <alignment wrapText="1"/>
      <protection hidden="1"/>
    </xf>
    <xf numFmtId="4" fontId="15" fillId="5" borderId="6" xfId="0" applyNumberFormat="1" applyFont="1" applyFill="1" applyBorder="1" applyAlignment="1" applyProtection="1">
      <alignment horizontal="right" wrapText="1"/>
      <protection hidden="1"/>
    </xf>
    <xf numFmtId="4" fontId="15" fillId="5" borderId="5" xfId="0" applyNumberFormat="1" applyFont="1" applyFill="1" applyBorder="1" applyAlignment="1" applyProtection="1">
      <alignment horizontal="right" wrapText="1"/>
      <protection hidden="1"/>
    </xf>
    <xf numFmtId="4" fontId="15" fillId="5" borderId="8" xfId="0" applyNumberFormat="1" applyFont="1" applyFill="1" applyBorder="1" applyAlignment="1" applyProtection="1">
      <alignment horizontal="right" wrapText="1"/>
      <protection hidden="1"/>
    </xf>
    <xf numFmtId="4" fontId="15" fillId="6" borderId="3" xfId="0" applyNumberFormat="1" applyFont="1" applyFill="1" applyBorder="1" applyAlignment="1" applyProtection="1">
      <alignment horizontal="right" wrapText="1"/>
      <protection hidden="1"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right"/>
    </xf>
    <xf numFmtId="0" fontId="11" fillId="2" borderId="13" xfId="0" applyFont="1" applyFill="1" applyBorder="1" applyAlignment="1"/>
    <xf numFmtId="0" fontId="11" fillId="2" borderId="14" xfId="0" applyFont="1" applyFill="1" applyBorder="1" applyAlignment="1"/>
    <xf numFmtId="0" fontId="14" fillId="0" borderId="14" xfId="0" applyFont="1" applyFill="1" applyBorder="1" applyAlignment="1">
      <alignment horizontal="right" wrapText="1"/>
    </xf>
    <xf numFmtId="0" fontId="22" fillId="2" borderId="1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/>
    </xf>
    <xf numFmtId="0" fontId="22" fillId="2" borderId="1" xfId="0" applyFont="1" applyFill="1" applyBorder="1" applyProtection="1"/>
    <xf numFmtId="0" fontId="22" fillId="2" borderId="0" xfId="0" applyFont="1" applyFill="1" applyBorder="1" applyProtection="1"/>
    <xf numFmtId="0" fontId="23" fillId="2" borderId="0" xfId="0" applyFont="1" applyFill="1"/>
    <xf numFmtId="4" fontId="24" fillId="3" borderId="11" xfId="0" applyNumberFormat="1" applyFont="1" applyFill="1" applyBorder="1" applyAlignment="1">
      <alignment horizontal="right" wrapText="1"/>
    </xf>
    <xf numFmtId="0" fontId="15" fillId="5" borderId="7" xfId="0" applyFont="1" applyFill="1" applyBorder="1" applyAlignment="1" applyProtection="1">
      <alignment wrapText="1"/>
      <protection hidden="1"/>
    </xf>
    <xf numFmtId="0" fontId="11" fillId="7" borderId="0" xfId="0" applyFont="1" applyFill="1" applyBorder="1" applyAlignment="1" applyProtection="1">
      <alignment wrapText="1"/>
      <protection hidden="1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2" borderId="1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5" fillId="5" borderId="15" xfId="0" applyFont="1" applyFill="1" applyBorder="1" applyAlignment="1">
      <alignment horizontal="left" wrapText="1"/>
    </xf>
    <xf numFmtId="0" fontId="11" fillId="7" borderId="13" xfId="0" applyFont="1" applyFill="1" applyBorder="1" applyAlignment="1">
      <alignment wrapText="1"/>
    </xf>
    <xf numFmtId="0" fontId="11" fillId="7" borderId="14" xfId="0" applyFont="1" applyFill="1" applyBorder="1" applyAlignment="1">
      <alignment wrapText="1"/>
    </xf>
    <xf numFmtId="0" fontId="15" fillId="6" borderId="15" xfId="0" applyFont="1" applyFill="1" applyBorder="1" applyAlignment="1" applyProtection="1">
      <alignment wrapText="1"/>
      <protection hidden="1"/>
    </xf>
    <xf numFmtId="0" fontId="11" fillId="6" borderId="13" xfId="0" applyFont="1" applyFill="1" applyBorder="1" applyAlignment="1" applyProtection="1">
      <alignment wrapText="1"/>
      <protection hidden="1"/>
    </xf>
    <xf numFmtId="0" fontId="11" fillId="6" borderId="14" xfId="0" applyFont="1" applyFill="1" applyBorder="1" applyAlignment="1" applyProtection="1">
      <alignment wrapText="1"/>
      <protection hidden="1"/>
    </xf>
    <xf numFmtId="0" fontId="19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5" fillId="0" borderId="9" xfId="0" applyNumberFormat="1" applyFont="1" applyBorder="1" applyAlignment="1" applyProtection="1">
      <alignment horizontal="left" vertical="top" wrapText="1"/>
      <protection locked="0"/>
    </xf>
    <xf numFmtId="0" fontId="15" fillId="0" borderId="1" xfId="0" applyNumberFormat="1" applyFont="1" applyBorder="1" applyAlignment="1" applyProtection="1">
      <alignment horizontal="left" vertical="top" wrapText="1"/>
      <protection locked="0"/>
    </xf>
    <xf numFmtId="0" fontId="15" fillId="0" borderId="10" xfId="0" applyNumberFormat="1" applyFont="1" applyBorder="1" applyAlignment="1" applyProtection="1">
      <alignment horizontal="left" vertical="top" wrapText="1"/>
      <protection locked="0"/>
    </xf>
    <xf numFmtId="0" fontId="14" fillId="2" borderId="15" xfId="0" applyFont="1" applyFill="1" applyBorder="1" applyAlignment="1">
      <alignment wrapText="1"/>
    </xf>
    <xf numFmtId="0" fontId="14" fillId="2" borderId="13" xfId="0" applyFont="1" applyFill="1" applyBorder="1" applyAlignment="1">
      <alignment wrapText="1"/>
    </xf>
    <xf numFmtId="0" fontId="11" fillId="2" borderId="13" xfId="0" applyFont="1" applyFill="1" applyBorder="1" applyAlignment="1"/>
    <xf numFmtId="0" fontId="15" fillId="2" borderId="7" xfId="0" applyNumberFormat="1" applyFont="1" applyFill="1" applyBorder="1" applyAlignment="1">
      <alignment vertical="top" wrapText="1"/>
    </xf>
    <xf numFmtId="0" fontId="15" fillId="2" borderId="0" xfId="0" applyNumberFormat="1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15" fillId="5" borderId="7" xfId="0" applyFont="1" applyFill="1" applyBorder="1" applyAlignment="1" applyProtection="1">
      <alignment horizontal="left" wrapText="1"/>
      <protection hidden="1"/>
    </xf>
    <xf numFmtId="0" fontId="11" fillId="7" borderId="5" xfId="0" applyFont="1" applyFill="1" applyBorder="1" applyAlignment="1" applyProtection="1">
      <alignment wrapText="1"/>
      <protection hidden="1"/>
    </xf>
    <xf numFmtId="0" fontId="11" fillId="7" borderId="0" xfId="0" applyFont="1" applyFill="1"/>
    <xf numFmtId="0" fontId="11" fillId="2" borderId="0" xfId="0" applyFont="1" applyFill="1" applyAlignment="1" applyProtection="1">
      <alignment horizontal="right"/>
      <protection locked="0"/>
    </xf>
    <xf numFmtId="0" fontId="18" fillId="2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14" fontId="11" fillId="2" borderId="0" xfId="0" applyNumberFormat="1" applyFont="1" applyFill="1" applyAlignment="1" applyProtection="1">
      <alignment horizontal="right"/>
      <protection locked="0" hidden="1"/>
    </xf>
    <xf numFmtId="0" fontId="14" fillId="2" borderId="12" xfId="0" applyFont="1" applyFill="1" applyBorder="1" applyAlignment="1">
      <alignment wrapText="1"/>
    </xf>
    <xf numFmtId="0" fontId="11" fillId="2" borderId="2" xfId="0" applyFont="1" applyFill="1" applyBorder="1" applyAlignment="1"/>
    <xf numFmtId="0" fontId="15" fillId="2" borderId="9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left" vertical="top" wrapText="1"/>
    </xf>
    <xf numFmtId="0" fontId="15" fillId="2" borderId="10" xfId="0" applyNumberFormat="1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wrapText="1"/>
    </xf>
    <xf numFmtId="0" fontId="11" fillId="3" borderId="5" xfId="0" applyFont="1" applyFill="1" applyBorder="1" applyAlignment="1">
      <alignment wrapText="1"/>
    </xf>
    <xf numFmtId="0" fontId="15" fillId="2" borderId="7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24" fillId="3" borderId="15" xfId="0" applyFont="1" applyFill="1" applyBorder="1" applyAlignment="1">
      <alignment horizontal="left" wrapText="1"/>
    </xf>
    <xf numFmtId="0" fontId="25" fillId="3" borderId="13" xfId="0" applyFont="1" applyFill="1" applyBorder="1" applyAlignment="1">
      <alignment wrapText="1"/>
    </xf>
    <xf numFmtId="0" fontId="25" fillId="3" borderId="14" xfId="0" applyFont="1" applyFill="1" applyBorder="1" applyAlignment="1">
      <alignment wrapText="1"/>
    </xf>
    <xf numFmtId="0" fontId="11" fillId="2" borderId="7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12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5" fillId="3" borderId="7" xfId="0" applyFont="1" applyFill="1" applyBorder="1" applyAlignment="1">
      <alignment wrapText="1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/>
    </xf>
    <xf numFmtId="0" fontId="15" fillId="3" borderId="15" xfId="0" applyFont="1" applyFill="1" applyBorder="1" applyAlignment="1">
      <alignment horizontal="left"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0" fontId="11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5" fillId="2" borderId="7" xfId="0" applyNumberFormat="1" applyFont="1" applyFill="1" applyBorder="1" applyAlignment="1">
      <alignment horizontal="left" vertical="top" wrapText="1"/>
    </xf>
    <xf numFmtId="0" fontId="15" fillId="2" borderId="0" xfId="0" applyNumberFormat="1" applyFont="1" applyFill="1" applyBorder="1" applyAlignment="1">
      <alignment horizontal="left" vertical="top" wrapText="1"/>
    </xf>
    <xf numFmtId="0" fontId="15" fillId="2" borderId="5" xfId="0" applyNumberFormat="1" applyFont="1" applyFill="1" applyBorder="1" applyAlignment="1">
      <alignment horizontal="left" vertical="top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Radio" checked="Checked" firstButton="1" fmlaLink="Listdata!$E$2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17</xdr:col>
      <xdr:colOff>393700</xdr:colOff>
      <xdr:row>6</xdr:row>
      <xdr:rowOff>25400</xdr:rowOff>
    </xdr:from>
    <xdr:to>
      <xdr:col>18</xdr:col>
      <xdr:colOff>190500</xdr:colOff>
      <xdr:row>9</xdr:row>
      <xdr:rowOff>38100</xdr:rowOff>
    </xdr:to>
    <xdr:pic>
      <xdr:nvPicPr>
        <xdr:cNvPr id="1230" name="Picture 22" descr="MPj04008840000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181100"/>
          <a:ext cx="7747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absolute">
    <xdr:from>
      <xdr:col>18</xdr:col>
      <xdr:colOff>393700</xdr:colOff>
      <xdr:row>6</xdr:row>
      <xdr:rowOff>25400</xdr:rowOff>
    </xdr:from>
    <xdr:to>
      <xdr:col>19</xdr:col>
      <xdr:colOff>190500</xdr:colOff>
      <xdr:row>9</xdr:row>
      <xdr:rowOff>38100</xdr:rowOff>
    </xdr:to>
    <xdr:pic>
      <xdr:nvPicPr>
        <xdr:cNvPr id="1231" name="Picture 23" descr="MPj04007970000[1]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6100" y="1181100"/>
          <a:ext cx="7747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25400</xdr:colOff>
      <xdr:row>0</xdr:row>
      <xdr:rowOff>25400</xdr:rowOff>
    </xdr:from>
    <xdr:to>
      <xdr:col>2</xdr:col>
      <xdr:colOff>393700</xdr:colOff>
      <xdr:row>2</xdr:row>
      <xdr:rowOff>63500</xdr:rowOff>
    </xdr:to>
    <xdr:pic>
      <xdr:nvPicPr>
        <xdr:cNvPr id="1232" name="Bildobjekt 4" descr="Logo_KMH_Red.eps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25400"/>
          <a:ext cx="1409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406400</xdr:colOff>
          <xdr:row>9</xdr:row>
          <xdr:rowOff>38100</xdr:rowOff>
        </xdr:from>
        <xdr:to>
          <xdr:col>18</xdr:col>
          <xdr:colOff>139700</xdr:colOff>
          <xdr:row>11</xdr:row>
          <xdr:rowOff>63500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Svenska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406400</xdr:colOff>
          <xdr:row>9</xdr:row>
          <xdr:rowOff>38100</xdr:rowOff>
        </xdr:from>
        <xdr:to>
          <xdr:col>19</xdr:col>
          <xdr:colOff>139700</xdr:colOff>
          <xdr:row>11</xdr:row>
          <xdr:rowOff>63500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Engelska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0</xdr:col>
      <xdr:colOff>1409700</xdr:colOff>
      <xdr:row>2</xdr:row>
      <xdr:rowOff>50800</xdr:rowOff>
    </xdr:to>
    <xdr:pic>
      <xdr:nvPicPr>
        <xdr:cNvPr id="2128" name="Bildobjekt 2" descr="Logo_KMH_Red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0"/>
          <a:ext cx="1409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0</xdr:colOff>
          <xdr:row>0</xdr:row>
          <xdr:rowOff>127000</xdr:rowOff>
        </xdr:from>
        <xdr:to>
          <xdr:col>12</xdr:col>
          <xdr:colOff>88900</xdr:colOff>
          <xdr:row>1</xdr:row>
          <xdr:rowOff>114300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sv-SE" sz="1100" b="1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Ta bort logo &amp; adress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0</xdr:colOff>
          <xdr:row>1</xdr:row>
          <xdr:rowOff>215900</xdr:rowOff>
        </xdr:from>
        <xdr:to>
          <xdr:col>12</xdr:col>
          <xdr:colOff>88900</xdr:colOff>
          <xdr:row>3</xdr:row>
          <xdr:rowOff>25400</xdr:rowOff>
        </xdr:to>
        <xdr:sp macro="" textlink="">
          <xdr:nvSpPr>
            <xdr:cNvPr id="2062" name="Butto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sv-SE" sz="1100" b="1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Lägg till logo &amp; adress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0</xdr:row>
      <xdr:rowOff>25400</xdr:rowOff>
    </xdr:from>
    <xdr:to>
      <xdr:col>0</xdr:col>
      <xdr:colOff>3289300</xdr:colOff>
      <xdr:row>5</xdr:row>
      <xdr:rowOff>0</xdr:rowOff>
    </xdr:to>
    <xdr:pic>
      <xdr:nvPicPr>
        <xdr:cNvPr id="3121" name="KMH_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322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4" Type="http://schemas.openxmlformats.org/officeDocument/2006/relationships/ctrlProp" Target="../ctrlProps/ctrlProp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W56"/>
  <sheetViews>
    <sheetView tabSelected="1" view="pageLayout" zoomScale="125" workbookViewId="0">
      <selection activeCell="J8" sqref="J8:L12"/>
    </sheetView>
  </sheetViews>
  <sheetFormatPr baseColWidth="10" defaultColWidth="11" defaultRowHeight="12" x14ac:dyDescent="0"/>
  <cols>
    <col min="1" max="1" width="6.140625" style="20" customWidth="1"/>
    <col min="2" max="3" width="5.5703125" style="20" customWidth="1"/>
    <col min="4" max="4" width="6.5703125" style="20" customWidth="1"/>
    <col min="5" max="6" width="4.5703125" style="20" customWidth="1"/>
    <col min="7" max="7" width="7.5703125" style="20" customWidth="1"/>
    <col min="8" max="8" width="1.5703125" style="20" customWidth="1"/>
    <col min="9" max="9" width="6.140625" style="20" customWidth="1"/>
    <col min="10" max="11" width="10.5703125" style="20" customWidth="1"/>
    <col min="12" max="12" width="12.140625" style="20" customWidth="1"/>
    <col min="13" max="13" width="9.140625" style="20" customWidth="1"/>
    <col min="14" max="17" width="11" style="20" hidden="1" customWidth="1"/>
    <col min="18" max="16384" width="11" style="20"/>
  </cols>
  <sheetData>
    <row r="1" spans="1:23" ht="21">
      <c r="A1" s="17"/>
      <c r="B1" s="17"/>
      <c r="C1" s="17"/>
      <c r="D1" s="17"/>
      <c r="E1" s="17"/>
      <c r="F1" s="17"/>
      <c r="G1" s="17"/>
      <c r="H1" s="17"/>
      <c r="I1" s="18"/>
      <c r="J1" s="57" t="s">
        <v>34</v>
      </c>
      <c r="K1" s="18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21.75" customHeight="1">
      <c r="A2" s="17"/>
      <c r="B2" s="17"/>
      <c r="C2" s="17"/>
      <c r="D2" s="17"/>
      <c r="E2" s="17"/>
      <c r="F2" s="17"/>
      <c r="G2" s="17"/>
      <c r="H2" s="17"/>
      <c r="I2" s="17"/>
      <c r="J2" s="21"/>
      <c r="K2" s="18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2.75" customHeight="1">
      <c r="A3" s="17"/>
      <c r="B3" s="17"/>
      <c r="C3" s="17"/>
      <c r="D3" s="17"/>
      <c r="E3" s="17"/>
      <c r="F3" s="17"/>
      <c r="G3" s="17"/>
      <c r="H3" s="17"/>
      <c r="I3" s="18"/>
      <c r="J3" s="17"/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24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26"/>
      <c r="O5" s="126"/>
      <c r="P5" s="17"/>
      <c r="Q5" s="17"/>
      <c r="R5" s="111" t="s">
        <v>31</v>
      </c>
      <c r="S5" s="112"/>
      <c r="T5" s="17"/>
      <c r="U5" s="17"/>
      <c r="V5" s="17"/>
      <c r="W5" s="17"/>
    </row>
    <row r="6" spans="1:2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39"/>
      <c r="S6" s="41"/>
      <c r="T6" s="17"/>
      <c r="U6" s="17"/>
      <c r="V6" s="17"/>
      <c r="W6" s="17"/>
    </row>
    <row r="7" spans="1:2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39"/>
      <c r="S7" s="41"/>
      <c r="T7" s="17"/>
      <c r="U7" s="17"/>
      <c r="V7" s="17"/>
      <c r="W7" s="17"/>
    </row>
    <row r="8" spans="1:23">
      <c r="A8" s="17"/>
      <c r="B8" s="17"/>
      <c r="C8" s="17"/>
      <c r="D8" s="17"/>
      <c r="E8" s="17"/>
      <c r="F8" s="17"/>
      <c r="G8" s="17"/>
      <c r="H8" s="17"/>
      <c r="I8" s="17"/>
      <c r="J8" s="127" t="s">
        <v>71</v>
      </c>
      <c r="K8" s="128"/>
      <c r="L8" s="128"/>
      <c r="M8" s="17"/>
      <c r="N8" s="17"/>
      <c r="O8" s="17"/>
      <c r="P8" s="17"/>
      <c r="Q8" s="17"/>
      <c r="R8" s="39"/>
      <c r="S8" s="41"/>
      <c r="T8" s="17"/>
      <c r="U8" s="17"/>
      <c r="V8" s="17"/>
      <c r="W8" s="17"/>
    </row>
    <row r="9" spans="1:23">
      <c r="A9" s="17" t="str">
        <f>IF(Språk=1,Listdata!A13,Listdata!B13)</f>
        <v>Kundnummer</v>
      </c>
      <c r="B9" s="17"/>
      <c r="C9" s="58"/>
      <c r="D9" s="125"/>
      <c r="E9" s="125"/>
      <c r="F9" s="58"/>
      <c r="G9" s="17"/>
      <c r="H9" s="17"/>
      <c r="I9" s="17"/>
      <c r="J9" s="128"/>
      <c r="K9" s="128"/>
      <c r="L9" s="128"/>
      <c r="M9" s="17"/>
      <c r="N9" s="17"/>
      <c r="O9" s="17"/>
      <c r="P9" s="17"/>
      <c r="Q9" s="17"/>
      <c r="R9" s="39"/>
      <c r="S9" s="41"/>
      <c r="T9" s="17"/>
      <c r="U9" s="17"/>
      <c r="V9" s="17"/>
      <c r="W9" s="17"/>
    </row>
    <row r="10" spans="1:23">
      <c r="A10" s="17" t="str">
        <f>IF(Språk=1,Listdata!A14,Listdata!B14)</f>
        <v>Betalningsvillkor</v>
      </c>
      <c r="B10" s="17"/>
      <c r="E10" s="58"/>
      <c r="F10" s="58"/>
      <c r="G10" s="17"/>
      <c r="H10" s="17"/>
      <c r="I10" s="17"/>
      <c r="J10" s="128"/>
      <c r="K10" s="128"/>
      <c r="L10" s="128"/>
      <c r="M10" s="17"/>
      <c r="N10" s="17"/>
      <c r="O10" s="17"/>
      <c r="P10" s="17"/>
      <c r="Q10" s="17"/>
      <c r="R10" s="39"/>
      <c r="S10" s="41"/>
      <c r="T10" s="17"/>
      <c r="U10" s="17"/>
      <c r="V10" s="17"/>
      <c r="W10" s="17"/>
    </row>
    <row r="11" spans="1:23">
      <c r="A11" s="17" t="str">
        <f>IF(Språk=1,Listdata!A15,Listdata!B15)</f>
        <v>Förfallodatum</v>
      </c>
      <c r="B11" s="17"/>
      <c r="C11" s="129">
        <f>Faktura!G4+E10</f>
        <v>0</v>
      </c>
      <c r="D11" s="129"/>
      <c r="E11" s="129"/>
      <c r="F11" s="59"/>
      <c r="G11" s="24"/>
      <c r="H11" s="17"/>
      <c r="I11" s="17"/>
      <c r="J11" s="128"/>
      <c r="K11" s="128"/>
      <c r="L11" s="128"/>
      <c r="M11" s="17"/>
      <c r="N11" s="17"/>
      <c r="O11" s="17"/>
      <c r="P11" s="17"/>
      <c r="Q11" s="17"/>
      <c r="R11" s="60"/>
      <c r="S11" s="61"/>
      <c r="T11" s="17"/>
      <c r="U11" s="17"/>
      <c r="V11" s="17"/>
      <c r="W11" s="17"/>
    </row>
    <row r="12" spans="1:23">
      <c r="A12" s="17" t="str">
        <f>IF(Språk=1,Listdata!A16,Listdata!B16)</f>
        <v>Er referens</v>
      </c>
      <c r="B12" s="17"/>
      <c r="C12" s="125"/>
      <c r="D12" s="125"/>
      <c r="E12" s="125"/>
      <c r="F12" s="22"/>
      <c r="G12" s="17"/>
      <c r="H12" s="17"/>
      <c r="I12" s="17"/>
      <c r="J12" s="128"/>
      <c r="K12" s="128"/>
      <c r="L12" s="128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>
      <c r="A13" s="17" t="str">
        <f>IF(Språk=1,Listdata!A17,Listdata!B17)</f>
        <v>Vår referens</v>
      </c>
      <c r="B13" s="17"/>
      <c r="C13" s="125"/>
      <c r="D13" s="125"/>
      <c r="E13" s="125"/>
      <c r="F13" s="22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.75" customHeight="1">
      <c r="A16" s="116" t="str">
        <f>IF(Språk=1,Listdata!A22,Listdata!B22)</f>
        <v>Specifikation</v>
      </c>
      <c r="B16" s="117"/>
      <c r="C16" s="118"/>
      <c r="D16" s="87"/>
      <c r="E16" s="87"/>
      <c r="F16" s="87"/>
      <c r="G16" s="87"/>
      <c r="H16" s="88"/>
      <c r="I16" s="89" t="str">
        <f>IF(Språk=1,Listdata!A23,Listdata!B23)</f>
        <v>Antal</v>
      </c>
      <c r="J16" s="89" t="str">
        <f>IF(Språk=1,Listdata!A24,Listdata!B24)</f>
        <v>Pris/st</v>
      </c>
      <c r="K16" s="89" t="str">
        <f>IF(Språk=1,Listdata!A25,Listdata!B25)</f>
        <v>Moms %</v>
      </c>
      <c r="L16" s="89" t="str">
        <f>IF(Språk=1,Listdata!A26,Listdata!B26)</f>
        <v>Belopp</v>
      </c>
      <c r="M16" s="17"/>
      <c r="N16" s="29" t="s">
        <v>13</v>
      </c>
      <c r="O16" s="29" t="s">
        <v>14</v>
      </c>
      <c r="P16" s="29" t="s">
        <v>15</v>
      </c>
      <c r="Q16" s="29" t="s">
        <v>6</v>
      </c>
      <c r="R16" s="17"/>
      <c r="S16" s="17"/>
      <c r="T16" s="17"/>
      <c r="U16" s="17"/>
      <c r="V16" s="17"/>
      <c r="W16" s="17"/>
    </row>
    <row r="17" spans="1:23" ht="57.75" customHeight="1">
      <c r="A17" s="113"/>
      <c r="B17" s="114"/>
      <c r="C17" s="114"/>
      <c r="D17" s="114"/>
      <c r="E17" s="114"/>
      <c r="F17" s="114"/>
      <c r="G17" s="114"/>
      <c r="H17" s="115"/>
      <c r="I17" s="62"/>
      <c r="J17" s="63"/>
      <c r="K17" s="64"/>
      <c r="L17" s="65" t="str">
        <f>IF(I17*J17=0,"",I17*J17)</f>
        <v/>
      </c>
      <c r="M17" s="17"/>
      <c r="N17" s="63">
        <f>IF(K17=25,L17,0)</f>
        <v>0</v>
      </c>
      <c r="O17" s="63">
        <f>IF(K17=12,L17,0)</f>
        <v>0</v>
      </c>
      <c r="P17" s="63">
        <f>IF(K17=6,L17,0)</f>
        <v>0</v>
      </c>
      <c r="Q17" s="63" t="str">
        <f>IF(K17=0,L17,0)</f>
        <v/>
      </c>
      <c r="R17" s="17"/>
      <c r="S17" s="17"/>
      <c r="T17" s="17"/>
      <c r="U17" s="17"/>
      <c r="V17" s="17"/>
      <c r="W17" s="17"/>
    </row>
    <row r="18" spans="1:23" ht="9" customHeight="1">
      <c r="A18" s="119"/>
      <c r="B18" s="120"/>
      <c r="C18" s="121"/>
      <c r="D18" s="33"/>
      <c r="E18" s="33"/>
      <c r="F18" s="33"/>
      <c r="G18" s="33"/>
      <c r="H18" s="34"/>
      <c r="I18" s="66"/>
      <c r="J18" s="67"/>
      <c r="K18" s="68"/>
      <c r="L18" s="69"/>
      <c r="M18" s="17"/>
      <c r="N18" s="63">
        <f t="shared" ref="N18:N25" si="0">IF(K18=25,L18,0)</f>
        <v>0</v>
      </c>
      <c r="O18" s="63">
        <f t="shared" ref="O18:O25" si="1">IF(K18=12,L18,0)</f>
        <v>0</v>
      </c>
      <c r="P18" s="63">
        <f t="shared" ref="P18:P25" si="2">IF(K18=6,L18,0)</f>
        <v>0</v>
      </c>
      <c r="Q18" s="63">
        <f t="shared" ref="Q18:Q26" si="3">IF(K18=0,L18,0)</f>
        <v>0</v>
      </c>
      <c r="R18" s="17"/>
      <c r="S18" s="17"/>
      <c r="T18" s="17"/>
      <c r="U18" s="17"/>
      <c r="V18" s="17"/>
      <c r="W18" s="17"/>
    </row>
    <row r="19" spans="1:23" ht="57.75" customHeight="1">
      <c r="A19" s="98"/>
      <c r="B19" s="99"/>
      <c r="C19" s="100"/>
      <c r="D19" s="100"/>
      <c r="E19" s="100"/>
      <c r="F19" s="100"/>
      <c r="G19" s="100"/>
      <c r="H19" s="101"/>
      <c r="I19" s="70"/>
      <c r="J19" s="71"/>
      <c r="K19" s="72"/>
      <c r="L19" s="73" t="str">
        <f>IF(I19*J19=0,"",I19*J19)</f>
        <v/>
      </c>
      <c r="M19" s="17"/>
      <c r="N19" s="63">
        <f t="shared" si="0"/>
        <v>0</v>
      </c>
      <c r="O19" s="63">
        <f t="shared" si="1"/>
        <v>0</v>
      </c>
      <c r="P19" s="63">
        <f t="shared" si="2"/>
        <v>0</v>
      </c>
      <c r="Q19" s="63" t="str">
        <f t="shared" si="3"/>
        <v/>
      </c>
      <c r="R19" s="17"/>
      <c r="S19" s="17"/>
      <c r="T19" s="17"/>
      <c r="U19" s="17"/>
      <c r="V19" s="17"/>
      <c r="W19" s="17"/>
    </row>
    <row r="20" spans="1:23" ht="9" customHeight="1">
      <c r="A20" s="39"/>
      <c r="B20" s="40"/>
      <c r="C20" s="40"/>
      <c r="D20" s="40"/>
      <c r="E20" s="40"/>
      <c r="F20" s="40"/>
      <c r="G20" s="40"/>
      <c r="H20" s="41"/>
      <c r="I20" s="42"/>
      <c r="J20" s="42"/>
      <c r="K20" s="42"/>
      <c r="L20" s="42"/>
      <c r="M20" s="17"/>
      <c r="N20" s="63">
        <f t="shared" si="0"/>
        <v>0</v>
      </c>
      <c r="O20" s="63">
        <f t="shared" si="1"/>
        <v>0</v>
      </c>
      <c r="P20" s="63">
        <f t="shared" si="2"/>
        <v>0</v>
      </c>
      <c r="Q20" s="63">
        <f t="shared" si="3"/>
        <v>0</v>
      </c>
      <c r="R20" s="17"/>
      <c r="S20" s="17"/>
      <c r="T20" s="17"/>
      <c r="U20" s="17"/>
      <c r="V20" s="17"/>
      <c r="W20" s="17"/>
    </row>
    <row r="21" spans="1:23" ht="57.75" customHeight="1">
      <c r="A21" s="98"/>
      <c r="B21" s="99"/>
      <c r="C21" s="100"/>
      <c r="D21" s="100"/>
      <c r="E21" s="100"/>
      <c r="F21" s="100"/>
      <c r="G21" s="100"/>
      <c r="H21" s="101"/>
      <c r="I21" s="70"/>
      <c r="J21" s="71"/>
      <c r="K21" s="72"/>
      <c r="L21" s="73" t="str">
        <f>IF(I21*J21=0,"",I21*J21)</f>
        <v/>
      </c>
      <c r="M21" s="17"/>
      <c r="N21" s="63">
        <f t="shared" si="0"/>
        <v>0</v>
      </c>
      <c r="O21" s="63">
        <f t="shared" si="1"/>
        <v>0</v>
      </c>
      <c r="P21" s="63">
        <f t="shared" si="2"/>
        <v>0</v>
      </c>
      <c r="Q21" s="63" t="str">
        <f t="shared" si="3"/>
        <v/>
      </c>
      <c r="R21" s="17"/>
      <c r="S21" s="17"/>
      <c r="T21" s="17"/>
      <c r="U21" s="17"/>
      <c r="V21" s="17"/>
      <c r="W21" s="17"/>
    </row>
    <row r="22" spans="1:23" ht="9" customHeight="1">
      <c r="A22" s="39"/>
      <c r="B22" s="40"/>
      <c r="C22" s="40"/>
      <c r="D22" s="40"/>
      <c r="E22" s="40"/>
      <c r="F22" s="40"/>
      <c r="G22" s="40"/>
      <c r="H22" s="41"/>
      <c r="I22" s="42"/>
      <c r="J22" s="42"/>
      <c r="K22" s="42"/>
      <c r="L22" s="42"/>
      <c r="M22" s="17"/>
      <c r="N22" s="63">
        <f t="shared" si="0"/>
        <v>0</v>
      </c>
      <c r="O22" s="63">
        <f t="shared" si="1"/>
        <v>0</v>
      </c>
      <c r="P22" s="63">
        <f t="shared" si="2"/>
        <v>0</v>
      </c>
      <c r="Q22" s="63">
        <f t="shared" si="3"/>
        <v>0</v>
      </c>
      <c r="R22" s="17"/>
      <c r="S22" s="17"/>
      <c r="T22" s="17"/>
      <c r="U22" s="17"/>
      <c r="V22" s="17"/>
      <c r="W22" s="17"/>
    </row>
    <row r="23" spans="1:23" ht="57.75" customHeight="1">
      <c r="A23" s="98"/>
      <c r="B23" s="99"/>
      <c r="C23" s="100"/>
      <c r="D23" s="100"/>
      <c r="E23" s="100"/>
      <c r="F23" s="100"/>
      <c r="G23" s="100"/>
      <c r="H23" s="101"/>
      <c r="I23" s="70"/>
      <c r="J23" s="71"/>
      <c r="K23" s="72"/>
      <c r="L23" s="73" t="str">
        <f>IF(I23*J23=0,"",I23*J23)</f>
        <v/>
      </c>
      <c r="M23" s="17"/>
      <c r="N23" s="63">
        <f t="shared" si="0"/>
        <v>0</v>
      </c>
      <c r="O23" s="63">
        <f t="shared" si="1"/>
        <v>0</v>
      </c>
      <c r="P23" s="63">
        <f t="shared" si="2"/>
        <v>0</v>
      </c>
      <c r="Q23" s="63" t="str">
        <f t="shared" si="3"/>
        <v/>
      </c>
      <c r="R23" s="17"/>
      <c r="S23" s="17"/>
      <c r="T23" s="17"/>
      <c r="U23" s="17"/>
      <c r="V23" s="17"/>
      <c r="W23" s="17"/>
    </row>
    <row r="24" spans="1:23" ht="9" customHeight="1">
      <c r="A24" s="39"/>
      <c r="B24" s="40"/>
      <c r="C24" s="40"/>
      <c r="D24" s="40"/>
      <c r="E24" s="40"/>
      <c r="F24" s="40"/>
      <c r="G24" s="40"/>
      <c r="H24" s="41"/>
      <c r="I24" s="42"/>
      <c r="J24" s="42"/>
      <c r="K24" s="42"/>
      <c r="L24" s="42"/>
      <c r="M24" s="17"/>
      <c r="N24" s="63">
        <f t="shared" si="0"/>
        <v>0</v>
      </c>
      <c r="O24" s="63">
        <f t="shared" si="1"/>
        <v>0</v>
      </c>
      <c r="P24" s="63">
        <f t="shared" si="2"/>
        <v>0</v>
      </c>
      <c r="Q24" s="63">
        <f t="shared" si="3"/>
        <v>0</v>
      </c>
      <c r="R24" s="17"/>
      <c r="S24" s="17"/>
      <c r="T24" s="17"/>
      <c r="U24" s="17"/>
      <c r="V24" s="17"/>
      <c r="W24" s="17"/>
    </row>
    <row r="25" spans="1:23" ht="57.75" customHeight="1">
      <c r="A25" s="98"/>
      <c r="B25" s="99"/>
      <c r="C25" s="100"/>
      <c r="D25" s="100"/>
      <c r="E25" s="100"/>
      <c r="F25" s="100"/>
      <c r="G25" s="100"/>
      <c r="H25" s="101"/>
      <c r="I25" s="70"/>
      <c r="J25" s="71"/>
      <c r="K25" s="72"/>
      <c r="L25" s="73" t="str">
        <f>IF(I25*J25=0,"",I25*J25)</f>
        <v/>
      </c>
      <c r="M25" s="17"/>
      <c r="N25" s="63">
        <f t="shared" si="0"/>
        <v>0</v>
      </c>
      <c r="O25" s="63">
        <f t="shared" si="1"/>
        <v>0</v>
      </c>
      <c r="P25" s="63">
        <f t="shared" si="2"/>
        <v>0</v>
      </c>
      <c r="Q25" s="63" t="str">
        <f t="shared" si="3"/>
        <v/>
      </c>
      <c r="R25" s="17"/>
      <c r="S25" s="17"/>
      <c r="T25" s="17"/>
      <c r="U25" s="17"/>
      <c r="V25" s="17"/>
      <c r="W25" s="17"/>
    </row>
    <row r="26" spans="1:23" ht="9" customHeight="1">
      <c r="A26" s="102"/>
      <c r="B26" s="103"/>
      <c r="C26" s="103"/>
      <c r="D26" s="103"/>
      <c r="E26" s="103"/>
      <c r="F26" s="103"/>
      <c r="G26" s="103"/>
      <c r="H26" s="104"/>
      <c r="I26" s="44"/>
      <c r="J26" s="44"/>
      <c r="K26" s="44"/>
      <c r="L26" s="44"/>
      <c r="M26" s="17"/>
      <c r="N26" s="63">
        <f>IF(K26=25,L26,0)</f>
        <v>0</v>
      </c>
      <c r="O26" s="63">
        <f>IF(K26=12,L26,0)</f>
        <v>0</v>
      </c>
      <c r="P26" s="63">
        <f>IF(K26=6,L26,0)</f>
        <v>0</v>
      </c>
      <c r="Q26" s="63">
        <f t="shared" si="3"/>
        <v>0</v>
      </c>
      <c r="R26" s="17"/>
      <c r="S26" s="17"/>
      <c r="T26" s="17"/>
      <c r="U26" s="17"/>
      <c r="V26" s="17"/>
      <c r="W26" s="17"/>
    </row>
    <row r="27" spans="1:23" ht="20" customHeight="1">
      <c r="A27" s="85" t="s">
        <v>33</v>
      </c>
      <c r="B27" s="85" t="s">
        <v>85</v>
      </c>
      <c r="C27" s="85" t="s">
        <v>82</v>
      </c>
      <c r="D27" s="85" t="s">
        <v>86</v>
      </c>
      <c r="E27" s="85" t="s">
        <v>83</v>
      </c>
      <c r="F27" s="85" t="s">
        <v>84</v>
      </c>
      <c r="G27" s="86" t="s">
        <v>4</v>
      </c>
      <c r="H27" s="74"/>
      <c r="I27" s="105" t="str">
        <f>IF(Språk=1,Listdata!A27,Listdata!B27)</f>
        <v>Belopp exkl moms</v>
      </c>
      <c r="J27" s="106"/>
      <c r="K27" s="107"/>
      <c r="L27" s="79">
        <f>SUM(L17:L26)</f>
        <v>0</v>
      </c>
      <c r="M27" s="17"/>
      <c r="N27" s="63">
        <f>SUM(N17:N26)</f>
        <v>0</v>
      </c>
      <c r="O27" s="63">
        <f>SUM(O17:O26)</f>
        <v>0</v>
      </c>
      <c r="P27" s="63">
        <f>SUM(P17:P26)</f>
        <v>0</v>
      </c>
      <c r="Q27" s="63">
        <f>SUM(Q17:Q26)</f>
        <v>0</v>
      </c>
      <c r="R27" s="17"/>
      <c r="S27" s="17"/>
      <c r="T27" s="17"/>
      <c r="U27" s="17"/>
      <c r="V27" s="17"/>
      <c r="W27" s="17"/>
    </row>
    <row r="28" spans="1:23" ht="20" customHeight="1">
      <c r="A28" s="75"/>
      <c r="B28" s="75"/>
      <c r="C28" s="75"/>
      <c r="D28" s="75"/>
      <c r="E28" s="75"/>
      <c r="F28" s="75"/>
      <c r="G28" s="76"/>
      <c r="H28" s="77"/>
      <c r="I28" s="96" t="str">
        <f>IF(Q27=0,"",IF(Språk=1,Listdata!A28,""))</f>
        <v/>
      </c>
      <c r="J28" s="97"/>
      <c r="K28" s="80" t="str">
        <f>IF(Q27=0,"",IF(Språk=1,Q27,""))</f>
        <v/>
      </c>
      <c r="L28" s="81" t="str">
        <f>IF(K28&lt;&gt;"",0,"")</f>
        <v/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20" customHeight="1">
      <c r="A29" s="75"/>
      <c r="B29" s="75"/>
      <c r="C29" s="75"/>
      <c r="D29" s="75"/>
      <c r="E29" s="75"/>
      <c r="F29" s="75"/>
      <c r="G29" s="76"/>
      <c r="H29" s="77"/>
      <c r="I29" s="96" t="str">
        <f>IF(N27=0,"",IF(Språk=1,Listdata!A29,""))</f>
        <v/>
      </c>
      <c r="J29" s="124"/>
      <c r="K29" s="82" t="str">
        <f>IF(N27=0,"",IF(Språk=1,N27,""))</f>
        <v/>
      </c>
      <c r="L29" s="81" t="str">
        <f>IF(N27=0,"",IF(Språk=1,0.25*K29,""))</f>
        <v/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20" customHeight="1">
      <c r="A30" s="75"/>
      <c r="B30" s="75"/>
      <c r="C30" s="75"/>
      <c r="D30" s="75"/>
      <c r="E30" s="75"/>
      <c r="F30" s="75"/>
      <c r="G30" s="76"/>
      <c r="H30" s="77"/>
      <c r="I30" s="96" t="str">
        <f>IF(O27=0,"",IF(Språk=1,Listdata!A30,""))</f>
        <v/>
      </c>
      <c r="J30" s="97"/>
      <c r="K30" s="82" t="str">
        <f>IF(O27=0,"",IF(Språk=1,O27,""))</f>
        <v/>
      </c>
      <c r="L30" s="81" t="str">
        <f>IF(O27=0,"",IF(Språk=1,0.12*K30,""))</f>
        <v/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t="20" customHeight="1">
      <c r="A31" s="75"/>
      <c r="B31" s="75"/>
      <c r="C31" s="75"/>
      <c r="D31" s="75"/>
      <c r="E31" s="75"/>
      <c r="F31" s="75"/>
      <c r="G31" s="76"/>
      <c r="H31" s="17"/>
      <c r="I31" s="96" t="str">
        <f>IF(P27=0,"",IF(Språk=1,Listdata!A31,""))</f>
        <v/>
      </c>
      <c r="J31" s="97"/>
      <c r="K31" s="82" t="str">
        <f>IF(P27=0,"",IF(Språk=1,P27,""))</f>
        <v/>
      </c>
      <c r="L31" s="81" t="str">
        <f>IF(P27=0,"",IF(Språk=1,0.06*K31,""))</f>
        <v/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t="20" customHeight="1">
      <c r="A32" s="75"/>
      <c r="B32" s="75"/>
      <c r="C32" s="75"/>
      <c r="D32" s="75"/>
      <c r="E32" s="75"/>
      <c r="F32" s="75"/>
      <c r="G32" s="76"/>
      <c r="H32" s="17"/>
      <c r="I32" s="122" t="str">
        <f>IF(Språk=1,Listdata!A32,Listdata!B32)</f>
        <v>Öresutjämning</v>
      </c>
      <c r="J32" s="97"/>
      <c r="K32" s="123"/>
      <c r="L32" s="83">
        <f>ROUND(SUM(L27:L31),0)-SUM(L27:L31)</f>
        <v>0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20" customHeight="1">
      <c r="A33" s="75"/>
      <c r="B33" s="75"/>
      <c r="C33" s="75"/>
      <c r="D33" s="75"/>
      <c r="E33" s="75"/>
      <c r="F33" s="75"/>
      <c r="G33" s="76"/>
      <c r="H33" s="41"/>
      <c r="I33" s="108" t="str">
        <f>IF(Språk=1,IF(J1="Kreditunderlag",Listdata!A34,Listdata!A33),IF(J1="Kreditunderlag",Listdata!B34,Listdata!B33))</f>
        <v>Att betala</v>
      </c>
      <c r="J33" s="109"/>
      <c r="K33" s="110"/>
      <c r="L33" s="84">
        <f>SUM(L27,L29:L32)</f>
        <v>0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>
      <c r="A34" s="17"/>
      <c r="B34" s="17"/>
      <c r="C34" s="48"/>
      <c r="D34" s="48"/>
      <c r="E34" s="48"/>
      <c r="F34" s="48"/>
      <c r="G34" s="48"/>
      <c r="H34" s="48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>
      <c r="A35" s="17"/>
      <c r="B35" s="17"/>
      <c r="C35" s="78"/>
      <c r="D35" s="78"/>
      <c r="E35" s="78"/>
      <c r="F35" s="78"/>
      <c r="G35" s="78"/>
      <c r="H35" s="78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>
      <c r="W56" s="17"/>
    </row>
  </sheetData>
  <mergeCells count="22">
    <mergeCell ref="C13:E13"/>
    <mergeCell ref="N5:O5"/>
    <mergeCell ref="J8:L12"/>
    <mergeCell ref="C11:E11"/>
    <mergeCell ref="D9:E9"/>
    <mergeCell ref="C12:E12"/>
    <mergeCell ref="I33:K33"/>
    <mergeCell ref="R5:S5"/>
    <mergeCell ref="A17:H17"/>
    <mergeCell ref="A19:H19"/>
    <mergeCell ref="A16:C16"/>
    <mergeCell ref="A18:C18"/>
    <mergeCell ref="I31:J31"/>
    <mergeCell ref="I32:K32"/>
    <mergeCell ref="I29:J29"/>
    <mergeCell ref="I30:J30"/>
    <mergeCell ref="I28:J28"/>
    <mergeCell ref="A21:H21"/>
    <mergeCell ref="A23:H23"/>
    <mergeCell ref="A25:H25"/>
    <mergeCell ref="A26:H26"/>
    <mergeCell ref="I27:K27"/>
  </mergeCells>
  <phoneticPr fontId="3" type="noConversion"/>
  <dataValidations count="3">
    <dataValidation type="list" allowBlank="1" showInputMessage="1" showErrorMessage="1" sqref="E10:G10">
      <formula1>B_Villkor</formula1>
    </dataValidation>
    <dataValidation type="list" allowBlank="1" showInputMessage="1" showErrorMessage="1" sqref="K17:K26">
      <formula1>Moms</formula1>
    </dataValidation>
    <dataValidation type="list" allowBlank="1" showInputMessage="1" showErrorMessage="1" sqref="J1">
      <formula1>F_Typ_U</formula1>
    </dataValidation>
  </dataValidations>
  <pageMargins left="0.59055118110236227" right="0.39370078740157483" top="0.59055118110236227" bottom="0.98425196850393704" header="0.70866141732283472" footer="0.39370078740157483"/>
  <pageSetup paperSize="9" scale="92" orientation="portrait" horizontalDpi="1200" verticalDpi="1200"/>
  <ignoredErrors>
    <ignoredError sqref="C11" unlocked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3" name="Option Button 24">
              <controlPr defaultSize="0" print="0" autoFill="0" autoLine="0" autoPict="0">
                <anchor>
                  <from>
                    <xdr:col>17</xdr:col>
                    <xdr:colOff>406400</xdr:colOff>
                    <xdr:row>9</xdr:row>
                    <xdr:rowOff>38100</xdr:rowOff>
                  </from>
                  <to>
                    <xdr:col>18</xdr:col>
                    <xdr:colOff>139700</xdr:colOff>
                    <xdr:row>11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9" r:id="rId4" name="Option Button 25">
              <controlPr defaultSize="0" print="0" autoFill="0" autoLine="0" autoPict="0">
                <anchor>
                  <from>
                    <xdr:col>18</xdr:col>
                    <xdr:colOff>406400</xdr:colOff>
                    <xdr:row>9</xdr:row>
                    <xdr:rowOff>38100</xdr:rowOff>
                  </from>
                  <to>
                    <xdr:col>19</xdr:col>
                    <xdr:colOff>139700</xdr:colOff>
                    <xdr:row>11</xdr:row>
                    <xdr:rowOff>63500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R55"/>
  <sheetViews>
    <sheetView zoomScale="125" zoomScaleNormal="125" zoomScalePageLayoutView="125" workbookViewId="0">
      <selection activeCell="G17" sqref="G17"/>
    </sheetView>
  </sheetViews>
  <sheetFormatPr baseColWidth="10" defaultColWidth="11" defaultRowHeight="12" x14ac:dyDescent="0"/>
  <cols>
    <col min="1" max="1" width="16.140625" style="20" customWidth="1"/>
    <col min="2" max="2" width="16.5703125" style="20" customWidth="1"/>
    <col min="3" max="3" width="10.5703125" style="20" customWidth="1"/>
    <col min="4" max="4" width="5.5703125" style="20" customWidth="1"/>
    <col min="5" max="5" width="11.5703125" style="20" customWidth="1"/>
    <col min="6" max="6" width="9.5703125" style="20" customWidth="1"/>
    <col min="7" max="7" width="14.5703125" style="20" customWidth="1"/>
    <col min="8" max="8" width="11" style="20" customWidth="1"/>
    <col min="9" max="11" width="11" style="20" hidden="1" customWidth="1"/>
    <col min="12" max="16384" width="11" style="20"/>
  </cols>
  <sheetData>
    <row r="1" spans="1:18" ht="21">
      <c r="A1" s="16"/>
      <c r="B1" s="17"/>
      <c r="C1" s="17"/>
      <c r="D1" s="18"/>
      <c r="E1" s="19" t="str">
        <f>IF(Språk=1,IF(Fakturaunderlag!J1=Listdata!C6,Listdata!C2,IF(Fakturaunderlag!J1=Listdata!C7,Listdata!C3,)),IF(Fakturaunderlag!J1=Listdata!C6,Listdata!C4,IF(Fakturaunderlag!J1=Listdata!C7,Listdata!C5)))</f>
        <v>FAKTURA</v>
      </c>
      <c r="F1" s="1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1.75" customHeight="1">
      <c r="A2" s="17"/>
      <c r="B2" s="17"/>
      <c r="C2" s="17"/>
      <c r="D2" s="17"/>
      <c r="E2" s="21"/>
      <c r="F2" s="1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2.75" customHeight="1">
      <c r="A3" s="17"/>
      <c r="B3" s="17"/>
      <c r="C3" s="17"/>
      <c r="D3" s="18"/>
      <c r="E3" s="162" t="str">
        <f>IF(Språk=1,Listdata!A18,Listdata!B18)</f>
        <v>Fakturanummer</v>
      </c>
      <c r="F3" s="162"/>
      <c r="G3" s="22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>
      <c r="A4" s="17"/>
      <c r="B4" s="17"/>
      <c r="C4" s="17"/>
      <c r="D4" s="17"/>
      <c r="E4" s="162" t="str">
        <f>IF(Språk=1,Listdata!A19,Listdata!B19)</f>
        <v>Fakturadatum</v>
      </c>
      <c r="F4" s="163"/>
      <c r="G4" s="2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8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8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8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>
      <c r="A8" s="17"/>
      <c r="B8" s="17"/>
      <c r="C8" s="17"/>
      <c r="D8" s="17"/>
      <c r="E8" s="157" t="str">
        <f>Fakturaunderlag!J8</f>
        <v>Kunduppgifter</v>
      </c>
      <c r="F8" s="158"/>
      <c r="G8" s="158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>
      <c r="A9" s="17" t="str">
        <f>Fakturaunderlag!A9</f>
        <v>Kundnummer</v>
      </c>
      <c r="B9" s="17" t="str">
        <f>IF(Fakturaunderlag!D9&lt;&gt;"",Fakturaunderlag!D9,"")</f>
        <v/>
      </c>
      <c r="C9" s="17"/>
      <c r="D9" s="17"/>
      <c r="E9" s="158"/>
      <c r="F9" s="158"/>
      <c r="G9" s="158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>
      <c r="A10" s="17" t="str">
        <f>Fakturaunderlag!A10</f>
        <v>Betalningsvillkor</v>
      </c>
      <c r="B10" s="17" t="str">
        <f>IF(Fakturaunderlag!E10&lt;&gt;"",Fakturaunderlag!E10,"")</f>
        <v/>
      </c>
      <c r="C10" s="17"/>
      <c r="D10" s="17"/>
      <c r="E10" s="158"/>
      <c r="F10" s="158"/>
      <c r="G10" s="15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>
      <c r="A11" s="17" t="str">
        <f>Fakturaunderlag!A11</f>
        <v>Förfallodatum</v>
      </c>
      <c r="B11" s="24">
        <f>IF(Fakturaunderlag!C11&lt;&gt;"",Fakturaunderlag!C11,"")</f>
        <v>0</v>
      </c>
      <c r="C11" s="17"/>
      <c r="D11" s="17"/>
      <c r="E11" s="158"/>
      <c r="F11" s="158"/>
      <c r="G11" s="15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>
      <c r="A12" s="17" t="str">
        <f>Fakturaunderlag!A12</f>
        <v>Er referens</v>
      </c>
      <c r="B12" s="25" t="str">
        <f>IF(Fakturaunderlag!C12&lt;&gt;"",Fakturaunderlag!C12,"")</f>
        <v/>
      </c>
      <c r="C12" s="17"/>
      <c r="D12" s="17"/>
      <c r="E12" s="158"/>
      <c r="F12" s="158"/>
      <c r="G12" s="15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>
      <c r="A13" s="17" t="str">
        <f>Fakturaunderlag!A13</f>
        <v>Vår referens</v>
      </c>
      <c r="B13" s="25" t="str">
        <f>IF(Fakturaunderlag!C13&lt;&gt;"",Fakturaunderlag!C13,"")</f>
        <v/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2.5" customHeight="1">
      <c r="A15" s="26"/>
      <c r="B15" s="26"/>
      <c r="C15" s="26"/>
      <c r="D15" s="26"/>
      <c r="E15" s="26"/>
      <c r="F15" s="26"/>
      <c r="G15" s="2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2.75" customHeight="1">
      <c r="A16" s="130" t="str">
        <f>Fakturaunderlag!A16</f>
        <v>Specifikation</v>
      </c>
      <c r="B16" s="131"/>
      <c r="C16" s="27"/>
      <c r="D16" s="28" t="str">
        <f>Fakturaunderlag!I16</f>
        <v>Antal</v>
      </c>
      <c r="E16" s="28" t="str">
        <f>Fakturaunderlag!J16</f>
        <v>Pris/st</v>
      </c>
      <c r="F16" s="28" t="str">
        <f>Fakturaunderlag!K16</f>
        <v>Moms %</v>
      </c>
      <c r="G16" s="28" t="str">
        <f>Fakturaunderlag!L16</f>
        <v>Belopp</v>
      </c>
      <c r="H16" s="17"/>
      <c r="I16" s="29" t="s">
        <v>13</v>
      </c>
      <c r="J16" s="29" t="s">
        <v>14</v>
      </c>
      <c r="K16" s="29" t="s">
        <v>15</v>
      </c>
      <c r="L16" s="17"/>
      <c r="M16" s="17"/>
      <c r="N16" s="17"/>
      <c r="O16" s="17"/>
      <c r="P16" s="17"/>
      <c r="Q16" s="17"/>
      <c r="R16" s="17"/>
    </row>
    <row r="17" spans="1:18" ht="57.5" customHeight="1">
      <c r="A17" s="132" t="str">
        <f>IF(Fakturaunderlag!A17&lt;&gt;"",Fakturaunderlag!A17,"")</f>
        <v/>
      </c>
      <c r="B17" s="133"/>
      <c r="C17" s="134"/>
      <c r="D17" s="30" t="str">
        <f>IF(Fakturaunderlag!I17&lt;&gt;0,Fakturaunderlag!I17,"")</f>
        <v/>
      </c>
      <c r="E17" s="31" t="str">
        <f>IF(Fakturaunderlag!J17&lt;&gt;0,Fakturaunderlag!J17,"")</f>
        <v/>
      </c>
      <c r="F17" s="32" t="str">
        <f>IF(Fakturaunderlag!K17&lt;&gt;"",Fakturaunderlag!K17,"")</f>
        <v/>
      </c>
      <c r="G17" s="31" t="str">
        <f>IF(Fakturaunderlag!L17&lt;&gt;0,Fakturaunderlag!L17,"")</f>
        <v/>
      </c>
      <c r="H17" s="17"/>
      <c r="I17" s="17">
        <f t="shared" ref="I17:I26" si="0">IF(F17=25,G17,0)</f>
        <v>0</v>
      </c>
      <c r="J17" s="17">
        <f t="shared" ref="J17:J26" si="1">IF(F17=12,G17,0)</f>
        <v>0</v>
      </c>
      <c r="K17" s="17">
        <f t="shared" ref="K17:K26" si="2">IF(F17=6,G17,0)</f>
        <v>0</v>
      </c>
      <c r="L17" s="17"/>
      <c r="M17" s="17"/>
      <c r="N17" s="17"/>
      <c r="O17" s="17"/>
      <c r="P17" s="17"/>
      <c r="Q17" s="17"/>
      <c r="R17" s="17"/>
    </row>
    <row r="18" spans="1:18" ht="8.25" customHeight="1">
      <c r="A18" s="119"/>
      <c r="B18" s="121"/>
      <c r="C18" s="34"/>
      <c r="D18" s="35"/>
      <c r="E18" s="36"/>
      <c r="F18" s="37"/>
      <c r="G18" s="36"/>
      <c r="H18" s="17"/>
      <c r="I18" s="17">
        <f t="shared" si="0"/>
        <v>0</v>
      </c>
      <c r="J18" s="17">
        <f t="shared" si="1"/>
        <v>0</v>
      </c>
      <c r="K18" s="17">
        <f t="shared" si="2"/>
        <v>0</v>
      </c>
      <c r="L18" s="17"/>
      <c r="M18" s="17"/>
      <c r="N18" s="17"/>
      <c r="O18" s="17"/>
      <c r="P18" s="17"/>
      <c r="Q18" s="17"/>
      <c r="R18" s="17"/>
    </row>
    <row r="19" spans="1:18" ht="57.5" customHeight="1">
      <c r="A19" s="164" t="str">
        <f>IF(Fakturaunderlag!A19&lt;&gt;"",Fakturaunderlag!A19,"")</f>
        <v/>
      </c>
      <c r="B19" s="165"/>
      <c r="C19" s="166"/>
      <c r="D19" s="35" t="str">
        <f>IF(Fakturaunderlag!I19&lt;&gt;0,Fakturaunderlag!I19,"")</f>
        <v/>
      </c>
      <c r="E19" s="36" t="str">
        <f>IF(Fakturaunderlag!J19&lt;&gt;0,Fakturaunderlag!J19,"")</f>
        <v/>
      </c>
      <c r="F19" s="38" t="str">
        <f>IF(Fakturaunderlag!K19&lt;&gt;"",Fakturaunderlag!K19,"")</f>
        <v/>
      </c>
      <c r="G19" s="36" t="str">
        <f>IF(Fakturaunderlag!L19&lt;&gt;0,Fakturaunderlag!L19,"")</f>
        <v/>
      </c>
      <c r="H19" s="17"/>
      <c r="I19" s="17">
        <f t="shared" si="0"/>
        <v>0</v>
      </c>
      <c r="J19" s="17">
        <f t="shared" si="1"/>
        <v>0</v>
      </c>
      <c r="K19" s="17">
        <f t="shared" si="2"/>
        <v>0</v>
      </c>
      <c r="L19" s="17"/>
      <c r="M19" s="17"/>
      <c r="N19" s="17"/>
      <c r="O19" s="17"/>
      <c r="P19" s="17"/>
      <c r="Q19" s="17"/>
      <c r="R19" s="17"/>
    </row>
    <row r="20" spans="1:18" ht="8.25" customHeight="1">
      <c r="A20" s="39"/>
      <c r="B20" s="40"/>
      <c r="C20" s="41"/>
      <c r="D20" s="42"/>
      <c r="E20" s="42"/>
      <c r="F20" s="43"/>
      <c r="G20" s="42"/>
      <c r="H20" s="17"/>
      <c r="I20" s="17">
        <f t="shared" si="0"/>
        <v>0</v>
      </c>
      <c r="J20" s="17">
        <f t="shared" si="1"/>
        <v>0</v>
      </c>
      <c r="K20" s="17">
        <f t="shared" si="2"/>
        <v>0</v>
      </c>
      <c r="L20" s="17"/>
      <c r="M20" s="17"/>
      <c r="N20" s="17"/>
      <c r="O20" s="17"/>
      <c r="P20" s="17"/>
      <c r="Q20" s="17"/>
      <c r="R20" s="17"/>
    </row>
    <row r="21" spans="1:18" ht="57.5" customHeight="1">
      <c r="A21" s="164" t="str">
        <f>IF(Fakturaunderlag!A21&lt;&gt;"",Fakturaunderlag!A21,"")</f>
        <v/>
      </c>
      <c r="B21" s="165"/>
      <c r="C21" s="166"/>
      <c r="D21" s="35" t="str">
        <f>IF(Fakturaunderlag!I21&lt;&gt;0,Fakturaunderlag!I21,"")</f>
        <v/>
      </c>
      <c r="E21" s="36" t="str">
        <f>IF(Fakturaunderlag!J21&lt;&gt;0,Fakturaunderlag!J21,"")</f>
        <v/>
      </c>
      <c r="F21" s="38" t="str">
        <f>IF(Fakturaunderlag!K21&lt;&gt;"",Fakturaunderlag!K21,"")</f>
        <v/>
      </c>
      <c r="G21" s="36" t="str">
        <f>IF(Fakturaunderlag!L21&lt;&gt;0,Fakturaunderlag!L21,"")</f>
        <v/>
      </c>
      <c r="H21" s="17"/>
      <c r="I21" s="17">
        <f t="shared" si="0"/>
        <v>0</v>
      </c>
      <c r="J21" s="17">
        <f t="shared" si="1"/>
        <v>0</v>
      </c>
      <c r="K21" s="17">
        <f t="shared" si="2"/>
        <v>0</v>
      </c>
      <c r="L21" s="17"/>
      <c r="M21" s="17"/>
      <c r="N21" s="17"/>
      <c r="O21" s="17"/>
      <c r="P21" s="17"/>
      <c r="Q21" s="17"/>
      <c r="R21" s="17"/>
    </row>
    <row r="22" spans="1:18" ht="8.25" customHeight="1">
      <c r="A22" s="39"/>
      <c r="B22" s="40"/>
      <c r="C22" s="41"/>
      <c r="D22" s="42"/>
      <c r="E22" s="42"/>
      <c r="F22" s="43"/>
      <c r="G22" s="42"/>
      <c r="H22" s="17"/>
      <c r="I22" s="17">
        <f t="shared" si="0"/>
        <v>0</v>
      </c>
      <c r="J22" s="17">
        <f t="shared" si="1"/>
        <v>0</v>
      </c>
      <c r="K22" s="17">
        <f t="shared" si="2"/>
        <v>0</v>
      </c>
      <c r="L22" s="17"/>
      <c r="M22" s="17"/>
      <c r="N22" s="17"/>
      <c r="O22" s="17"/>
      <c r="P22" s="17"/>
      <c r="Q22" s="17"/>
      <c r="R22" s="17"/>
    </row>
    <row r="23" spans="1:18" ht="57.5" customHeight="1">
      <c r="A23" s="164" t="str">
        <f>IF(Fakturaunderlag!A23&lt;&gt;"",Fakturaunderlag!A23,"")</f>
        <v/>
      </c>
      <c r="B23" s="165"/>
      <c r="C23" s="166"/>
      <c r="D23" s="35" t="str">
        <f>IF(Fakturaunderlag!I23&lt;&gt;0,Fakturaunderlag!I23,"")</f>
        <v/>
      </c>
      <c r="E23" s="36" t="str">
        <f>IF(Fakturaunderlag!J23&lt;&gt;0,Fakturaunderlag!J23,"")</f>
        <v/>
      </c>
      <c r="F23" s="38" t="str">
        <f>IF(Fakturaunderlag!K23&lt;&gt;"",Fakturaunderlag!K23,"")</f>
        <v/>
      </c>
      <c r="G23" s="36" t="str">
        <f>IF(Fakturaunderlag!L23&lt;&gt;0,Fakturaunderlag!L23,"")</f>
        <v/>
      </c>
      <c r="H23" s="17"/>
      <c r="I23" s="17">
        <f t="shared" si="0"/>
        <v>0</v>
      </c>
      <c r="J23" s="17">
        <f t="shared" si="1"/>
        <v>0</v>
      </c>
      <c r="K23" s="17">
        <f t="shared" si="2"/>
        <v>0</v>
      </c>
      <c r="L23" s="17"/>
      <c r="M23" s="17"/>
      <c r="N23" s="17"/>
      <c r="O23" s="17"/>
      <c r="P23" s="17"/>
      <c r="Q23" s="17"/>
      <c r="R23" s="17"/>
    </row>
    <row r="24" spans="1:18" ht="8.25" customHeight="1">
      <c r="A24" s="39"/>
      <c r="B24" s="40"/>
      <c r="C24" s="41"/>
      <c r="D24" s="42"/>
      <c r="E24" s="42"/>
      <c r="F24" s="43"/>
      <c r="G24" s="42"/>
      <c r="H24" s="17"/>
      <c r="I24" s="17">
        <f t="shared" si="0"/>
        <v>0</v>
      </c>
      <c r="J24" s="17">
        <f t="shared" si="1"/>
        <v>0</v>
      </c>
      <c r="K24" s="17">
        <f t="shared" si="2"/>
        <v>0</v>
      </c>
      <c r="L24" s="17"/>
      <c r="M24" s="17"/>
      <c r="N24" s="17"/>
      <c r="O24" s="17"/>
      <c r="P24" s="17"/>
      <c r="Q24" s="17"/>
      <c r="R24" s="17"/>
    </row>
    <row r="25" spans="1:18" ht="57.5" customHeight="1">
      <c r="A25" s="164" t="str">
        <f>IF(Fakturaunderlag!A25&lt;&gt;"",Fakturaunderlag!A25,"")</f>
        <v/>
      </c>
      <c r="B25" s="165"/>
      <c r="C25" s="166"/>
      <c r="D25" s="35" t="str">
        <f>IF(Fakturaunderlag!I25&lt;&gt;0,Fakturaunderlag!I25,"")</f>
        <v/>
      </c>
      <c r="E25" s="36" t="str">
        <f>IF(Fakturaunderlag!J25&lt;&gt;0,Fakturaunderlag!J25,"")</f>
        <v/>
      </c>
      <c r="F25" s="38" t="str">
        <f>IF(Fakturaunderlag!K25&lt;&gt;"",Fakturaunderlag!K25,"")</f>
        <v/>
      </c>
      <c r="G25" s="36" t="str">
        <f>IF(Fakturaunderlag!L25&lt;&gt;0,Fakturaunderlag!L25,"")</f>
        <v/>
      </c>
      <c r="H25" s="17"/>
      <c r="I25" s="17">
        <f t="shared" si="0"/>
        <v>0</v>
      </c>
      <c r="J25" s="17">
        <f t="shared" si="1"/>
        <v>0</v>
      </c>
      <c r="K25" s="17">
        <f t="shared" si="2"/>
        <v>0</v>
      </c>
      <c r="L25" s="17"/>
      <c r="M25" s="17"/>
      <c r="N25" s="17"/>
      <c r="O25" s="17"/>
      <c r="P25" s="17"/>
      <c r="Q25" s="17"/>
      <c r="R25" s="17"/>
    </row>
    <row r="26" spans="1:18" ht="8.25" customHeight="1">
      <c r="A26" s="102"/>
      <c r="B26" s="103"/>
      <c r="C26" s="104"/>
      <c r="D26" s="44"/>
      <c r="E26" s="44"/>
      <c r="F26" s="44"/>
      <c r="G26" s="44"/>
      <c r="H26" s="17"/>
      <c r="I26" s="17">
        <f t="shared" si="0"/>
        <v>0</v>
      </c>
      <c r="J26" s="17">
        <f t="shared" si="1"/>
        <v>0</v>
      </c>
      <c r="K26" s="17">
        <f t="shared" si="2"/>
        <v>0</v>
      </c>
      <c r="L26" s="17"/>
      <c r="M26" s="17"/>
      <c r="N26" s="17"/>
      <c r="O26" s="17"/>
      <c r="P26" s="17"/>
      <c r="Q26" s="17"/>
      <c r="R26" s="17"/>
    </row>
    <row r="27" spans="1:18" ht="20" customHeight="1">
      <c r="A27" s="45"/>
      <c r="B27" s="46"/>
      <c r="C27" s="47"/>
      <c r="D27" s="159" t="str">
        <f>Fakturaunderlag!I27</f>
        <v>Belopp exkl moms</v>
      </c>
      <c r="E27" s="160"/>
      <c r="F27" s="161"/>
      <c r="G27" s="52">
        <f>SUM(G17:G25)</f>
        <v>0</v>
      </c>
      <c r="H27" s="17"/>
      <c r="I27" s="17">
        <f>SUM(I17:I26)</f>
        <v>0</v>
      </c>
      <c r="J27" s="17">
        <f>SUM(J17:J26)</f>
        <v>0</v>
      </c>
      <c r="K27" s="17">
        <f>SUM(K17:K26)</f>
        <v>0</v>
      </c>
      <c r="L27" s="17"/>
      <c r="M27" s="17"/>
      <c r="N27" s="17"/>
      <c r="O27" s="17"/>
      <c r="P27" s="17"/>
      <c r="Q27" s="17"/>
      <c r="R27" s="17"/>
    </row>
    <row r="28" spans="1:18" ht="20" customHeight="1">
      <c r="A28" s="138"/>
      <c r="B28" s="139"/>
      <c r="C28" s="140"/>
      <c r="D28" s="156" t="str">
        <f>Fakturaunderlag!I28</f>
        <v/>
      </c>
      <c r="E28" s="136"/>
      <c r="F28" s="53" t="str">
        <f>Fakturaunderlag!K28</f>
        <v/>
      </c>
      <c r="G28" s="54" t="str">
        <f>Fakturaunderlag!L28</f>
        <v/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20" customHeight="1">
      <c r="A29" s="150"/>
      <c r="B29" s="151"/>
      <c r="C29" s="152"/>
      <c r="D29" s="156" t="str">
        <f>Fakturaunderlag!I29</f>
        <v/>
      </c>
      <c r="E29" s="136"/>
      <c r="F29" s="55" t="str">
        <f>Fakturaunderlag!K29</f>
        <v/>
      </c>
      <c r="G29" s="54" t="str">
        <f>Fakturaunderlag!L29</f>
        <v/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20" customHeight="1">
      <c r="A30" s="150"/>
      <c r="B30" s="151"/>
      <c r="C30" s="152"/>
      <c r="D30" s="156" t="str">
        <f>Fakturaunderlag!I30</f>
        <v/>
      </c>
      <c r="E30" s="136"/>
      <c r="F30" s="55" t="str">
        <f>Fakturaunderlag!K30</f>
        <v/>
      </c>
      <c r="G30" s="54" t="str">
        <f>Fakturaunderlag!L30</f>
        <v/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20" customHeight="1">
      <c r="A31" s="153" t="str">
        <f>IF(Språk=1,Listdata!A20,Listdata!B20)</f>
        <v>Var god ange fakturanummer vid betalning.</v>
      </c>
      <c r="B31" s="154"/>
      <c r="C31" s="155"/>
      <c r="D31" s="156" t="str">
        <f>Fakturaunderlag!I31</f>
        <v/>
      </c>
      <c r="E31" s="136"/>
      <c r="F31" s="55" t="str">
        <f>Fakturaunderlag!K31</f>
        <v/>
      </c>
      <c r="G31" s="54" t="str">
        <f>Fakturaunderlag!L31</f>
        <v/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20" customHeight="1">
      <c r="A32" s="144" t="str">
        <f>IF(Språk=1,Listdata!A21,Listdata!B21)</f>
        <v>Efter förfallodatum debiteras dröjsmålsränta enligt räntelagen.</v>
      </c>
      <c r="B32" s="145"/>
      <c r="C32" s="146"/>
      <c r="D32" s="135" t="str">
        <f>Fakturaunderlag!I32</f>
        <v>Öresutjämning</v>
      </c>
      <c r="E32" s="136"/>
      <c r="F32" s="137"/>
      <c r="G32" s="56">
        <f>Fakturaunderlag!L32</f>
        <v>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20" customHeight="1">
      <c r="A33" s="147"/>
      <c r="B33" s="148"/>
      <c r="C33" s="149"/>
      <c r="D33" s="141" t="str">
        <f>Fakturaunderlag!I33</f>
        <v>Att betala</v>
      </c>
      <c r="E33" s="142"/>
      <c r="F33" s="143"/>
      <c r="G33" s="95">
        <f>SUM(G27:G32)</f>
        <v>0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0.5" customHeight="1">
      <c r="A34" s="17"/>
      <c r="B34" s="48"/>
      <c r="C34" s="4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>
      <c r="A35" s="92" t="str">
        <f>IF(Språk=1,Listdata!A36,Listdata!B36)</f>
        <v>Kungl. Musikhögskolan i Stockholm</v>
      </c>
      <c r="B35" s="49"/>
      <c r="C35" s="92" t="str">
        <f>IF(Språk=1,Listdata!A41,Listdata!B41)</f>
        <v>Besöksadress Valhallavägen 105</v>
      </c>
      <c r="D35" s="50"/>
      <c r="E35" s="14"/>
      <c r="F35" s="90" t="str">
        <f>IF(Språk=1,Listdata!A46,Listdata!B46)</f>
        <v>Postgiro 18 24 26-7</v>
      </c>
      <c r="G35" s="14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>
      <c r="A36" s="93" t="str">
        <f>IF(Språk=1,Listdata!A37,Listdata!B37)</f>
        <v>Box 27711</v>
      </c>
      <c r="B36" s="15"/>
      <c r="C36" s="93" t="str">
        <f>IF(Språk=1,Listdata!A42,Listdata!B42)</f>
        <v>Tel 08-16 18 00 (växel)</v>
      </c>
      <c r="D36" s="51"/>
      <c r="E36" s="15"/>
      <c r="F36" s="91" t="str">
        <f>IF(Språk=1,Listdata!A47,Listdata!B47)</f>
        <v>Bankgiro 5050-0305</v>
      </c>
      <c r="G36" s="15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>
      <c r="A37" s="93" t="str">
        <f>IF(Språk=1,Listdata!A38,Listdata!B38)</f>
        <v>115 91 Stockholm</v>
      </c>
      <c r="B37" s="15"/>
      <c r="C37" s="93" t="str">
        <f>IF(Språk=1,Listdata!A43,Listdata!B43)</f>
        <v>Fax 08-664 14 24</v>
      </c>
      <c r="D37" s="51"/>
      <c r="E37" s="15"/>
      <c r="F37" s="91" t="str">
        <f>IF(Språk=1,Listdata!A48,Listdata!B48)</f>
        <v>Org.nr. 202100-1215</v>
      </c>
      <c r="G37" s="15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>
      <c r="A38" s="93" t="str">
        <f>IF(Språk=1,Listdata!A39,Listdata!B39)</f>
        <v>www.kmh.se</v>
      </c>
      <c r="B38" s="15"/>
      <c r="C38" s="93" t="str">
        <f>IF(Språk=1,Listdata!A44,Listdata!B44)</f>
        <v>e-post ekonomi@kmh.se</v>
      </c>
      <c r="D38" s="51"/>
      <c r="E38" s="15"/>
      <c r="F38" s="91" t="str">
        <f>IF(Språk=1,Listdata!A49,Listdata!B49)</f>
        <v>Moms reg nr. SE202100121501</v>
      </c>
      <c r="G38" s="15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>
      <c r="A39" s="94"/>
      <c r="B39" s="17"/>
      <c r="C39" s="94"/>
      <c r="D39" s="17"/>
      <c r="E39" s="17"/>
      <c r="F39" s="91" t="str">
        <f>IF(Språk=1,Listdata!A50,Listdata!B50)</f>
        <v>Godkänd för F-skatt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</sheetData>
  <mergeCells count="23">
    <mergeCell ref="E3:F3"/>
    <mergeCell ref="E4:F4"/>
    <mergeCell ref="A19:C19"/>
    <mergeCell ref="A26:C26"/>
    <mergeCell ref="A21:C21"/>
    <mergeCell ref="A23:C23"/>
    <mergeCell ref="A25:C25"/>
    <mergeCell ref="D29:E29"/>
    <mergeCell ref="D30:E30"/>
    <mergeCell ref="D28:E28"/>
    <mergeCell ref="E8:G12"/>
    <mergeCell ref="D31:E31"/>
    <mergeCell ref="D27:F27"/>
    <mergeCell ref="A16:B16"/>
    <mergeCell ref="A18:B18"/>
    <mergeCell ref="A17:C17"/>
    <mergeCell ref="D32:F32"/>
    <mergeCell ref="A28:C28"/>
    <mergeCell ref="D33:F33"/>
    <mergeCell ref="A32:C33"/>
    <mergeCell ref="A29:C29"/>
    <mergeCell ref="A30:C30"/>
    <mergeCell ref="A31:C31"/>
  </mergeCells>
  <phoneticPr fontId="3" type="noConversion"/>
  <dataValidations count="2">
    <dataValidation type="list" allowBlank="1" showInputMessage="1" showErrorMessage="1" sqref="F18 F26 F24 F22 F20">
      <formula1>Moms</formula1>
    </dataValidation>
    <dataValidation type="list" allowBlank="1" showInputMessage="1" showErrorMessage="1" sqref="C10">
      <formula1>B_Villkor</formula1>
    </dataValidation>
  </dataValidations>
  <pageMargins left="0.78740157480314965" right="0" top="0.59055118110236227" bottom="0" header="0.31496062992125984" footer="0"/>
  <pageSetup paperSize="9" scale="85" orientation="portrait" horizontalDpi="1200" verticalDpi="1200"/>
  <headerFooter>
    <oddFooter xml:space="preserve">&amp;C </oddFooter>
  </headerFooter>
  <ignoredErrors>
    <ignoredError sqref="A35:F37 B38:F38" unlocked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3" name="Button 8">
              <controlPr defaultSize="0" print="0" autoFill="0" autoPict="0" macro="[0]!ta_Bort_Logo">
                <anchor>
                  <from>
                    <xdr:col>7</xdr:col>
                    <xdr:colOff>0</xdr:colOff>
                    <xdr:row>0</xdr:row>
                    <xdr:rowOff>127000</xdr:rowOff>
                  </from>
                  <to>
                    <xdr:col>12</xdr:col>
                    <xdr:colOff>88900</xdr:colOff>
                    <xdr:row>1</xdr:row>
                    <xdr:rowOff>114300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62" r:id="rId4" name="Button 14">
              <controlPr defaultSize="0" print="0" autoFill="0" autoPict="0" macro="[0]!Infoga_Logo">
                <anchor>
                  <from>
                    <xdr:col>7</xdr:col>
                    <xdr:colOff>0</xdr:colOff>
                    <xdr:row>1</xdr:row>
                    <xdr:rowOff>215900</xdr:rowOff>
                  </from>
                  <to>
                    <xdr:col>12</xdr:col>
                    <xdr:colOff>88900</xdr:colOff>
                    <xdr:row>3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E50"/>
  <sheetViews>
    <sheetView view="pageLayout" topLeftCell="A10" workbookViewId="0">
      <selection activeCell="B50" sqref="B50"/>
    </sheetView>
  </sheetViews>
  <sheetFormatPr baseColWidth="10" defaultColWidth="11" defaultRowHeight="13" x14ac:dyDescent="0"/>
  <cols>
    <col min="1" max="1" width="51.140625" bestFit="1" customWidth="1"/>
    <col min="2" max="2" width="16.42578125" bestFit="1" customWidth="1"/>
    <col min="3" max="3" width="14.42578125" bestFit="1" customWidth="1"/>
    <col min="4" max="4" width="6.42578125" bestFit="1" customWidth="1"/>
  </cols>
  <sheetData>
    <row r="1" spans="1:5">
      <c r="B1" s="6" t="s">
        <v>10</v>
      </c>
      <c r="C1" s="4" t="s">
        <v>11</v>
      </c>
      <c r="D1" s="6" t="s">
        <v>12</v>
      </c>
      <c r="E1" s="6" t="s">
        <v>25</v>
      </c>
    </row>
    <row r="2" spans="1:5">
      <c r="C2" t="s">
        <v>9</v>
      </c>
      <c r="D2" s="11">
        <v>0</v>
      </c>
      <c r="E2">
        <v>1</v>
      </c>
    </row>
    <row r="3" spans="1:5">
      <c r="B3">
        <v>10</v>
      </c>
      <c r="C3" t="s">
        <v>0</v>
      </c>
      <c r="D3">
        <v>6</v>
      </c>
    </row>
    <row r="4" spans="1:5">
      <c r="B4">
        <v>30</v>
      </c>
      <c r="C4" t="s">
        <v>28</v>
      </c>
      <c r="D4">
        <v>12</v>
      </c>
    </row>
    <row r="5" spans="1:5">
      <c r="C5" t="s">
        <v>29</v>
      </c>
      <c r="D5">
        <v>25</v>
      </c>
    </row>
    <row r="6" spans="1:5">
      <c r="C6" t="s">
        <v>34</v>
      </c>
    </row>
    <row r="7" spans="1:5">
      <c r="C7" t="s">
        <v>35</v>
      </c>
    </row>
    <row r="12" spans="1:5">
      <c r="A12" s="4" t="s">
        <v>16</v>
      </c>
      <c r="B12" s="4" t="s">
        <v>17</v>
      </c>
    </row>
    <row r="13" spans="1:5">
      <c r="A13" t="s">
        <v>54</v>
      </c>
      <c r="B13" t="s">
        <v>69</v>
      </c>
    </row>
    <row r="14" spans="1:5">
      <c r="A14" t="s">
        <v>10</v>
      </c>
      <c r="B14" t="s">
        <v>63</v>
      </c>
    </row>
    <row r="15" spans="1:5">
      <c r="A15" t="s">
        <v>55</v>
      </c>
      <c r="B15" t="s">
        <v>64</v>
      </c>
    </row>
    <row r="16" spans="1:5">
      <c r="A16" t="s">
        <v>56</v>
      </c>
      <c r="B16" t="s">
        <v>65</v>
      </c>
    </row>
    <row r="17" spans="1:3">
      <c r="A17" t="s">
        <v>57</v>
      </c>
      <c r="B17" t="s">
        <v>66</v>
      </c>
    </row>
    <row r="18" spans="1:3">
      <c r="A18" t="s">
        <v>58</v>
      </c>
      <c r="B18" t="s">
        <v>67</v>
      </c>
    </row>
    <row r="19" spans="1:3">
      <c r="A19" t="s">
        <v>59</v>
      </c>
      <c r="B19" t="s">
        <v>68</v>
      </c>
    </row>
    <row r="20" spans="1:3" ht="12.75" customHeight="1">
      <c r="A20" s="2" t="s">
        <v>5</v>
      </c>
      <c r="B20" s="3" t="s">
        <v>18</v>
      </c>
      <c r="C20" s="3"/>
    </row>
    <row r="21" spans="1:3" ht="12.75" customHeight="1">
      <c r="A21" s="1" t="s">
        <v>30</v>
      </c>
      <c r="B21" s="5" t="s">
        <v>19</v>
      </c>
      <c r="C21" s="5"/>
    </row>
    <row r="22" spans="1:3">
      <c r="A22" s="9" t="s">
        <v>1</v>
      </c>
      <c r="B22" s="8" t="s">
        <v>20</v>
      </c>
    </row>
    <row r="23" spans="1:3">
      <c r="A23" s="9" t="s">
        <v>2</v>
      </c>
      <c r="B23" s="7" t="s">
        <v>36</v>
      </c>
      <c r="C23" s="5"/>
    </row>
    <row r="24" spans="1:3">
      <c r="A24" s="9" t="s">
        <v>3</v>
      </c>
      <c r="B24" s="7" t="s">
        <v>21</v>
      </c>
      <c r="C24" s="5"/>
    </row>
    <row r="25" spans="1:3">
      <c r="A25" s="9" t="s">
        <v>8</v>
      </c>
      <c r="B25" s="7" t="s">
        <v>27</v>
      </c>
      <c r="C25" s="5"/>
    </row>
    <row r="26" spans="1:3">
      <c r="A26" s="9" t="s">
        <v>4</v>
      </c>
      <c r="B26" s="7" t="s">
        <v>22</v>
      </c>
      <c r="C26" s="5"/>
    </row>
    <row r="27" spans="1:3">
      <c r="A27" t="s">
        <v>70</v>
      </c>
      <c r="B27" s="10" t="s">
        <v>23</v>
      </c>
    </row>
    <row r="28" spans="1:3">
      <c r="A28" t="s">
        <v>32</v>
      </c>
    </row>
    <row r="29" spans="1:3">
      <c r="A29" s="9" t="s">
        <v>60</v>
      </c>
    </row>
    <row r="30" spans="1:3">
      <c r="A30" t="s">
        <v>61</v>
      </c>
    </row>
    <row r="31" spans="1:3">
      <c r="A31" t="s">
        <v>62</v>
      </c>
    </row>
    <row r="32" spans="1:3">
      <c r="A32" t="s">
        <v>7</v>
      </c>
      <c r="B32" t="s">
        <v>26</v>
      </c>
    </row>
    <row r="33" spans="1:2">
      <c r="A33" t="s">
        <v>51</v>
      </c>
      <c r="B33" t="s">
        <v>24</v>
      </c>
    </row>
    <row r="34" spans="1:2">
      <c r="A34" t="s">
        <v>52</v>
      </c>
      <c r="B34" t="s">
        <v>53</v>
      </c>
    </row>
    <row r="35" spans="1:2">
      <c r="A35" s="12"/>
    </row>
    <row r="36" spans="1:2">
      <c r="A36" s="13" t="s">
        <v>37</v>
      </c>
      <c r="B36" s="13" t="s">
        <v>46</v>
      </c>
    </row>
    <row r="37" spans="1:2">
      <c r="A37" s="13" t="s">
        <v>38</v>
      </c>
      <c r="B37" s="13" t="s">
        <v>45</v>
      </c>
    </row>
    <row r="38" spans="1:2">
      <c r="A38" s="13" t="s">
        <v>39</v>
      </c>
      <c r="B38" s="13" t="s">
        <v>47</v>
      </c>
    </row>
    <row r="39" spans="1:2">
      <c r="A39" s="13" t="s">
        <v>40</v>
      </c>
      <c r="B39" s="13" t="s">
        <v>40</v>
      </c>
    </row>
    <row r="40" spans="1:2">
      <c r="A40" s="13"/>
      <c r="B40" s="13"/>
    </row>
    <row r="41" spans="1:2">
      <c r="A41" s="13" t="s">
        <v>77</v>
      </c>
      <c r="B41" s="13" t="s">
        <v>74</v>
      </c>
    </row>
    <row r="42" spans="1:2">
      <c r="A42" s="13" t="s">
        <v>78</v>
      </c>
      <c r="B42" s="13" t="s">
        <v>81</v>
      </c>
    </row>
    <row r="43" spans="1:2">
      <c r="A43" s="13" t="s">
        <v>79</v>
      </c>
      <c r="B43" s="13" t="s">
        <v>75</v>
      </c>
    </row>
    <row r="44" spans="1:2">
      <c r="A44" s="13" t="s">
        <v>80</v>
      </c>
      <c r="B44" s="13" t="s">
        <v>76</v>
      </c>
    </row>
    <row r="45" spans="1:2">
      <c r="A45" s="13"/>
      <c r="B45" s="13"/>
    </row>
    <row r="46" spans="1:2">
      <c r="A46" s="13" t="s">
        <v>41</v>
      </c>
      <c r="B46" s="13" t="s">
        <v>72</v>
      </c>
    </row>
    <row r="47" spans="1:2">
      <c r="A47" s="13" t="s">
        <v>42</v>
      </c>
      <c r="B47" s="13" t="s">
        <v>73</v>
      </c>
    </row>
    <row r="48" spans="1:2">
      <c r="A48" s="13" t="s">
        <v>43</v>
      </c>
      <c r="B48" s="13" t="s">
        <v>49</v>
      </c>
    </row>
    <row r="49" spans="1:2">
      <c r="A49" s="13" t="s">
        <v>44</v>
      </c>
      <c r="B49" s="13" t="s">
        <v>48</v>
      </c>
    </row>
    <row r="50" spans="1:2">
      <c r="A50" s="13" t="s">
        <v>87</v>
      </c>
      <c r="B50" t="s">
        <v>50</v>
      </c>
    </row>
  </sheetData>
  <phoneticPr fontId="3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Fakturaunderlag</vt:lpstr>
      <vt:lpstr>Faktura</vt:lpstr>
      <vt:lpstr>Listdata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KMH KMH</dc:creator>
  <cp:lastModifiedBy>Elise Haataja</cp:lastModifiedBy>
  <cp:lastPrinted>2012-01-09T10:32:28Z</cp:lastPrinted>
  <dcterms:created xsi:type="dcterms:W3CDTF">2006-05-11T09:31:20Z</dcterms:created>
  <dcterms:modified xsi:type="dcterms:W3CDTF">2013-02-27T14:14:47Z</dcterms:modified>
</cp:coreProperties>
</file>