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/>
  <mc:AlternateContent xmlns:mc="http://schemas.openxmlformats.org/markup-compatibility/2006">
    <mc:Choice Requires="x15">
      <x15ac:absPath xmlns:x15ac="http://schemas.microsoft.com/office/spreadsheetml/2010/11/ac" url="/Users/nina_cajhamre/Desktop/Projekt/"/>
    </mc:Choice>
  </mc:AlternateContent>
  <xr:revisionPtr revIDLastSave="0" documentId="13_ncr:1_{FAD33D21-734F-9E47-B9E9-4325DFA26528}" xr6:coauthVersionLast="47" xr6:coauthVersionMax="47" xr10:uidLastSave="{00000000-0000-0000-0000-000000000000}"/>
  <workbookProtection lockStructure="1"/>
  <bookViews>
    <workbookView xWindow="33420" yWindow="3340" windowWidth="27860" windowHeight="19220" xr2:uid="{00000000-000D-0000-FFFF-FFFF00000000}"/>
  </bookViews>
  <sheets>
    <sheet name="Fullkostnadskalkyl allmän" sheetId="1" r:id="rId1"/>
    <sheet name="Kalkylmall allmän" sheetId="3" r:id="rId2"/>
  </sheets>
  <definedNames>
    <definedName name="_xlnm.Print_Area" localSheetId="1">'Kalkylmall allmän'!$A$1:$N$119</definedName>
    <definedName name="_xlnm.Print_Titles" localSheetId="1">'Kalkylmall allmän'!$1:$7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3" i="3" l="1"/>
  <c r="N105" i="3"/>
  <c r="N102" i="3"/>
  <c r="N101" i="3"/>
  <c r="N69" i="3"/>
  <c r="N68" i="3"/>
  <c r="N67" i="3"/>
  <c r="M67" i="3"/>
  <c r="N35" i="3"/>
  <c r="N34" i="3"/>
  <c r="N33" i="3"/>
  <c r="N71" i="3" l="1"/>
  <c r="N37" i="3"/>
  <c r="J35" i="3" l="1"/>
  <c r="K33" i="3"/>
  <c r="L33" i="3"/>
  <c r="M33" i="3"/>
  <c r="J34" i="3"/>
  <c r="L34" i="3"/>
  <c r="M34" i="3"/>
  <c r="K35" i="3"/>
  <c r="M35" i="3"/>
  <c r="I93" i="3"/>
  <c r="I94" i="3"/>
  <c r="I95" i="3"/>
  <c r="I92" i="3"/>
  <c r="I59" i="3"/>
  <c r="I60" i="3"/>
  <c r="I61" i="3"/>
  <c r="I58" i="3"/>
  <c r="M102" i="3"/>
  <c r="M103" i="3"/>
  <c r="M101" i="3"/>
  <c r="L102" i="3"/>
  <c r="L103" i="3"/>
  <c r="L101" i="3"/>
  <c r="K102" i="3"/>
  <c r="K103" i="3"/>
  <c r="K101" i="3"/>
  <c r="J102" i="3"/>
  <c r="J103" i="3"/>
  <c r="J101" i="3"/>
  <c r="M68" i="3"/>
  <c r="M69" i="3"/>
  <c r="L68" i="3"/>
  <c r="L69" i="3"/>
  <c r="L67" i="3"/>
  <c r="K68" i="3"/>
  <c r="K69" i="3"/>
  <c r="J68" i="3"/>
  <c r="J69" i="3"/>
  <c r="J67" i="3"/>
  <c r="K67" i="3"/>
  <c r="L35" i="3"/>
  <c r="K34" i="3"/>
  <c r="J33" i="3"/>
  <c r="B61" i="3"/>
  <c r="B95" i="3" s="1"/>
  <c r="B60" i="3"/>
  <c r="B94" i="3" s="1"/>
  <c r="B59" i="3"/>
  <c r="B93" i="3" s="1"/>
  <c r="E111" i="3"/>
  <c r="G67" i="3"/>
  <c r="F58" i="3"/>
  <c r="G33" i="3"/>
  <c r="H33" i="3" s="1"/>
  <c r="I24" i="3"/>
  <c r="F24" i="3"/>
  <c r="G24" i="3" s="1"/>
  <c r="G101" i="3"/>
  <c r="H101" i="3" s="1"/>
  <c r="E49" i="3"/>
  <c r="D18" i="1" s="1"/>
  <c r="E83" i="3"/>
  <c r="E18" i="1" s="1"/>
  <c r="E116" i="3"/>
  <c r="F18" i="1" s="1"/>
  <c r="E175" i="3"/>
  <c r="H18" i="1" s="1"/>
  <c r="I167" i="3"/>
  <c r="J155" i="3"/>
  <c r="J156" i="3"/>
  <c r="J157" i="3"/>
  <c r="J154" i="3"/>
  <c r="F60" i="3"/>
  <c r="G60" i="3" s="1"/>
  <c r="F61" i="3"/>
  <c r="B58" i="3"/>
  <c r="B92" i="3" s="1"/>
  <c r="B124" i="3" s="1"/>
  <c r="B154" i="3" s="1"/>
  <c r="E145" i="3"/>
  <c r="G17" i="1" s="1"/>
  <c r="M135" i="3"/>
  <c r="L135" i="3"/>
  <c r="K135" i="3"/>
  <c r="J135" i="3"/>
  <c r="G135" i="3"/>
  <c r="H135" i="3" s="1"/>
  <c r="I135" i="3" s="1"/>
  <c r="M134" i="3"/>
  <c r="L134" i="3"/>
  <c r="K134" i="3"/>
  <c r="J134" i="3"/>
  <c r="G134" i="3"/>
  <c r="H134" i="3" s="1"/>
  <c r="I134" i="3" s="1"/>
  <c r="M133" i="3"/>
  <c r="L133" i="3"/>
  <c r="K133" i="3"/>
  <c r="J133" i="3"/>
  <c r="G133" i="3"/>
  <c r="J127" i="3"/>
  <c r="J126" i="3"/>
  <c r="J125" i="3"/>
  <c r="J124" i="3"/>
  <c r="G103" i="3"/>
  <c r="H103" i="3" s="1"/>
  <c r="G102" i="3"/>
  <c r="E78" i="3"/>
  <c r="E17" i="1" s="1"/>
  <c r="G69" i="3"/>
  <c r="H69" i="3" s="1"/>
  <c r="G68" i="3"/>
  <c r="E44" i="3"/>
  <c r="D17" i="1" s="1"/>
  <c r="G34" i="3"/>
  <c r="G35" i="3"/>
  <c r="H35" i="3" s="1"/>
  <c r="I35" i="3" s="1"/>
  <c r="I27" i="3"/>
  <c r="I25" i="3"/>
  <c r="I26" i="3"/>
  <c r="F25" i="3"/>
  <c r="G25" i="3" s="1"/>
  <c r="H25" i="3" s="1"/>
  <c r="F26" i="3"/>
  <c r="G26" i="3" s="1"/>
  <c r="F27" i="3"/>
  <c r="G27" i="3" s="1"/>
  <c r="F28" i="1"/>
  <c r="H28" i="1"/>
  <c r="G28" i="1"/>
  <c r="E28" i="1"/>
  <c r="D28" i="1"/>
  <c r="D7" i="1"/>
  <c r="D8" i="1"/>
  <c r="D9" i="1"/>
  <c r="D10" i="1"/>
  <c r="D6" i="1"/>
  <c r="I30" i="1"/>
  <c r="I33" i="3" l="1"/>
  <c r="G58" i="3"/>
  <c r="H58" i="3" s="1"/>
  <c r="F92" i="3"/>
  <c r="H24" i="3"/>
  <c r="D127" i="3"/>
  <c r="G127" i="3" s="1"/>
  <c r="H127" i="3" s="1"/>
  <c r="F94" i="3"/>
  <c r="G94" i="3" s="1"/>
  <c r="H94" i="3" s="1"/>
  <c r="K137" i="3"/>
  <c r="J129" i="3"/>
  <c r="J137" i="3"/>
  <c r="J159" i="3"/>
  <c r="H19" i="1" s="1"/>
  <c r="F59" i="3"/>
  <c r="G59" i="3" s="1"/>
  <c r="H59" i="3" s="1"/>
  <c r="F93" i="3"/>
  <c r="G93" i="3" s="1"/>
  <c r="H93" i="3" s="1"/>
  <c r="D125" i="3"/>
  <c r="G125" i="3" s="1"/>
  <c r="H125" i="3" s="1"/>
  <c r="I125" i="3" s="1"/>
  <c r="L137" i="3"/>
  <c r="M137" i="3"/>
  <c r="H133" i="3"/>
  <c r="K105" i="3"/>
  <c r="I97" i="3"/>
  <c r="L105" i="3"/>
  <c r="M105" i="3"/>
  <c r="J71" i="3"/>
  <c r="J105" i="3"/>
  <c r="K71" i="3"/>
  <c r="J37" i="3"/>
  <c r="I63" i="3"/>
  <c r="L71" i="3"/>
  <c r="M71" i="3"/>
  <c r="I103" i="3"/>
  <c r="I101" i="3"/>
  <c r="H102" i="3"/>
  <c r="I102" i="3" s="1"/>
  <c r="H60" i="3"/>
  <c r="H68" i="3"/>
  <c r="I68" i="3" s="1"/>
  <c r="I69" i="3"/>
  <c r="H67" i="3"/>
  <c r="I67" i="3" s="1"/>
  <c r="G61" i="3"/>
  <c r="H61" i="3" s="1"/>
  <c r="M37" i="3"/>
  <c r="I29" i="3"/>
  <c r="K37" i="3"/>
  <c r="H34" i="3"/>
  <c r="I34" i="3" s="1"/>
  <c r="I18" i="1"/>
  <c r="H26" i="3"/>
  <c r="H27" i="3"/>
  <c r="D126" i="3" l="1"/>
  <c r="G126" i="3" s="1"/>
  <c r="H126" i="3" s="1"/>
  <c r="I126" i="3" s="1"/>
  <c r="I127" i="3"/>
  <c r="G92" i="3"/>
  <c r="H92" i="3" s="1"/>
  <c r="D157" i="3"/>
  <c r="G157" i="3" s="1"/>
  <c r="H157" i="3" s="1"/>
  <c r="I157" i="3" s="1"/>
  <c r="D155" i="3"/>
  <c r="G155" i="3" s="1"/>
  <c r="H155" i="3" s="1"/>
  <c r="F95" i="3"/>
  <c r="G95" i="3" s="1"/>
  <c r="H95" i="3" s="1"/>
  <c r="D156" i="3"/>
  <c r="G156" i="3" s="1"/>
  <c r="H156" i="3" s="1"/>
  <c r="I156" i="3" s="1"/>
  <c r="G19" i="1"/>
  <c r="F19" i="1"/>
  <c r="D124" i="3"/>
  <c r="E19" i="1"/>
  <c r="I133" i="3"/>
  <c r="I137" i="3" s="1"/>
  <c r="I71" i="3"/>
  <c r="H63" i="3"/>
  <c r="I105" i="3"/>
  <c r="H29" i="3"/>
  <c r="I37" i="3"/>
  <c r="H97" i="3" l="1"/>
  <c r="F16" i="1" s="1"/>
  <c r="I155" i="3"/>
  <c r="E85" i="3"/>
  <c r="E16" i="1"/>
  <c r="E22" i="1" s="1"/>
  <c r="D154" i="3"/>
  <c r="G154" i="3" s="1"/>
  <c r="H154" i="3" s="1"/>
  <c r="I154" i="3" s="1"/>
  <c r="G124" i="3"/>
  <c r="H124" i="3" s="1"/>
  <c r="I124" i="3" s="1"/>
  <c r="I129" i="3" s="1"/>
  <c r="D16" i="1"/>
  <c r="D22" i="1" s="1"/>
  <c r="L37" i="3"/>
  <c r="D19" i="1" s="1"/>
  <c r="I159" i="3" l="1"/>
  <c r="E177" i="3" s="1"/>
  <c r="E51" i="3"/>
  <c r="G16" i="1"/>
  <c r="G22" i="1" s="1"/>
  <c r="E147" i="3"/>
  <c r="D20" i="1"/>
  <c r="D23" i="1" s="1"/>
  <c r="D31" i="1" s="1"/>
  <c r="E20" i="1"/>
  <c r="E23" i="1" s="1"/>
  <c r="H16" i="1" l="1"/>
  <c r="E31" i="1" l="1"/>
  <c r="E32" i="1" s="1"/>
  <c r="H20" i="1"/>
  <c r="I19" i="1"/>
  <c r="G20" i="1"/>
  <c r="I16" i="1"/>
  <c r="D32" i="1" l="1"/>
  <c r="G23" i="1"/>
  <c r="G31" i="1" s="1"/>
  <c r="G32" i="1" s="1"/>
  <c r="F17" i="1" l="1"/>
  <c r="F22" i="1" s="1"/>
  <c r="H22" i="1" s="1"/>
  <c r="H23" i="1" s="1"/>
  <c r="H31" i="1" s="1"/>
  <c r="H32" i="1" s="1"/>
  <c r="E118" i="3"/>
  <c r="I17" i="1" l="1"/>
  <c r="I20" i="1" s="1"/>
  <c r="F20" i="1"/>
  <c r="F23" i="1" s="1"/>
  <c r="I22" i="1" l="1"/>
  <c r="I23" i="1" s="1"/>
  <c r="I29" i="1"/>
  <c r="F31" i="1" l="1"/>
  <c r="I31" i="1" l="1"/>
  <c r="I32" i="1" s="1"/>
  <c r="F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shhtcn08</author>
  </authors>
  <commentList>
    <comment ref="H28" authorId="0" shapeId="0" xr:uid="{00000000-0006-0000-0100-000003000000}">
      <text>
        <r>
          <rPr>
            <sz val="8"/>
            <color rgb="FF000000"/>
            <rFont val="Tahoma"/>
            <family val="2"/>
          </rPr>
          <t>Skriv in summan för den köpta tjänsten här.</t>
        </r>
      </text>
    </comment>
    <comment ref="I36" authorId="0" shapeId="0" xr:uid="{2887520C-29F4-EA4A-AB42-1824B40BF23F}">
      <text>
        <r>
          <rPr>
            <sz val="8"/>
            <color rgb="FF000000"/>
            <rFont val="Tahoma"/>
            <family val="2"/>
          </rPr>
          <t>Skriv in summan för den köpta tjänsten här.</t>
        </r>
      </text>
    </comment>
    <comment ref="H62" authorId="0" shapeId="0" xr:uid="{42BE8845-B4C3-B349-8322-01E81AB4338E}">
      <text>
        <r>
          <rPr>
            <sz val="8"/>
            <color rgb="FF000000"/>
            <rFont val="Tahoma"/>
            <family val="2"/>
          </rPr>
          <t>Skriv in summan för den köpta tjänsten här.</t>
        </r>
      </text>
    </comment>
    <comment ref="I70" authorId="0" shapeId="0" xr:uid="{5CD28E05-9E48-E04D-8CDA-C2D2EB766025}">
      <text>
        <r>
          <rPr>
            <sz val="8"/>
            <color rgb="FF000000"/>
            <rFont val="Tahoma"/>
            <family val="2"/>
          </rPr>
          <t>Skriv in summan för den köpta tjänsten här.</t>
        </r>
      </text>
    </comment>
    <comment ref="H96" authorId="0" shapeId="0" xr:uid="{65A35210-B5E6-FE4A-A8F3-C57814834A3F}">
      <text>
        <r>
          <rPr>
            <sz val="8"/>
            <color rgb="FF000000"/>
            <rFont val="Tahoma"/>
            <family val="2"/>
          </rPr>
          <t>Skriv in summan för den köpta tjänsten här.</t>
        </r>
      </text>
    </comment>
    <comment ref="I104" authorId="0" shapeId="0" xr:uid="{F7CC2B6D-8974-224D-9EB0-E9E38EAC4E72}">
      <text>
        <r>
          <rPr>
            <sz val="8"/>
            <color rgb="FF000000"/>
            <rFont val="Tahoma"/>
            <family val="2"/>
          </rPr>
          <t>Skriv in summan för den köpta tjänsten här.</t>
        </r>
      </text>
    </comment>
    <comment ref="I128" authorId="0" shapeId="0" xr:uid="{D9FF0339-3912-E04C-B5FB-7B45D33F8102}">
      <text>
        <r>
          <rPr>
            <sz val="8"/>
            <color rgb="FF000000"/>
            <rFont val="Tahoma"/>
            <family val="2"/>
          </rPr>
          <t>Skriv in summan för den köpta tjänsten här.</t>
        </r>
      </text>
    </comment>
    <comment ref="I136" authorId="0" shapeId="0" xr:uid="{5956198A-3D59-6E44-A2EF-595F33FFF864}">
      <text>
        <r>
          <rPr>
            <sz val="8"/>
            <color rgb="FF000000"/>
            <rFont val="Tahoma"/>
            <family val="2"/>
          </rPr>
          <t>Skriv in summan för den köpta tjänsten här.</t>
        </r>
      </text>
    </comment>
  </commentList>
</comments>
</file>

<file path=xl/sharedStrings.xml><?xml version="1.0" encoding="utf-8"?>
<sst xmlns="http://schemas.openxmlformats.org/spreadsheetml/2006/main" count="318" uniqueCount="107">
  <si>
    <t>Dnr:</t>
  </si>
  <si>
    <t>Projekt:</t>
  </si>
  <si>
    <t>Finansiär:</t>
  </si>
  <si>
    <t>Projektledare:</t>
  </si>
  <si>
    <t>Institution:</t>
  </si>
  <si>
    <t>Projektkostnader</t>
  </si>
  <si>
    <t>År</t>
  </si>
  <si>
    <t>Summa</t>
  </si>
  <si>
    <t xml:space="preserve">  Löner inkl. soc avg</t>
  </si>
  <si>
    <t xml:space="preserve">  Driftkostnader</t>
  </si>
  <si>
    <t xml:space="preserve">  Utrustning/avskrivningar</t>
  </si>
  <si>
    <t xml:space="preserve">  Lokaler</t>
  </si>
  <si>
    <t>Summa direkta kostnader</t>
  </si>
  <si>
    <t>Summa projektkostnader</t>
  </si>
  <si>
    <t>Finansiering</t>
  </si>
  <si>
    <t>Finansiär</t>
  </si>
  <si>
    <t>Finansiär, inomstatligt</t>
  </si>
  <si>
    <t>Finansiär, utomstatligt</t>
  </si>
  <si>
    <t>Summa projektfinansiering</t>
  </si>
  <si>
    <t>Datum</t>
  </si>
  <si>
    <t>Kalkyl godkänd av ekonomihandläggare</t>
  </si>
  <si>
    <t>Namnförtydligande</t>
  </si>
  <si>
    <t>Huvudsökandens underskrift</t>
  </si>
  <si>
    <t>OH-påslag:</t>
  </si>
  <si>
    <t>Löneuppräkning:</t>
  </si>
  <si>
    <t>Instruktioner bilaga:</t>
  </si>
  <si>
    <t>Budget</t>
  </si>
  <si>
    <t xml:space="preserve">Mån </t>
  </si>
  <si>
    <t>Omf</t>
  </si>
  <si>
    <t>Antal</t>
  </si>
  <si>
    <t>LKP</t>
  </si>
  <si>
    <t>Lokal-</t>
  </si>
  <si>
    <t>Namn</t>
  </si>
  <si>
    <t>lön</t>
  </si>
  <si>
    <t>%</t>
  </si>
  <si>
    <t>mån</t>
  </si>
  <si>
    <t>(inkl lkp)</t>
  </si>
  <si>
    <t>Specifikation för resekostnader och övrig drift</t>
  </si>
  <si>
    <t>Resor</t>
  </si>
  <si>
    <t>Övriga driftskostnader</t>
  </si>
  <si>
    <t>Delsumma</t>
  </si>
  <si>
    <t>Högskolans samfinansiering</t>
  </si>
  <si>
    <t>KMH</t>
  </si>
  <si>
    <t>År 1</t>
  </si>
  <si>
    <t>År 2</t>
  </si>
  <si>
    <t>År 3</t>
  </si>
  <si>
    <t>År 4</t>
  </si>
  <si>
    <t>År 5</t>
  </si>
  <si>
    <t>Bilaga till Fullkostnadskalkyl för projekt vid Kungl. Musikhögskolan i Stockholm</t>
  </si>
  <si>
    <t>Personal</t>
  </si>
  <si>
    <t xml:space="preserve">Köpt tjänst (fakturerad) </t>
  </si>
  <si>
    <t>Fullkostnadskalkyl för projektansökningar</t>
  </si>
  <si>
    <t>Arbetsplats schablon/år</t>
  </si>
  <si>
    <t>Utåtriktad verksamhet</t>
  </si>
  <si>
    <t>Beskrivning</t>
  </si>
  <si>
    <t>timmar</t>
  </si>
  <si>
    <t>Tim-</t>
  </si>
  <si>
    <t>kostnad</t>
  </si>
  <si>
    <t>assistent</t>
  </si>
  <si>
    <t>Tekniker/värd/</t>
  </si>
  <si>
    <t>Lokal</t>
  </si>
  <si>
    <t>Kungasalen</t>
  </si>
  <si>
    <t>Natan M</t>
  </si>
  <si>
    <t>Lilla salen</t>
  </si>
  <si>
    <t xml:space="preserve">Delsumma </t>
  </si>
  <si>
    <t>LKP (sociala avgifter):</t>
  </si>
  <si>
    <t>Lönekostnad</t>
  </si>
  <si>
    <t>Arbetsplats-</t>
  </si>
  <si>
    <t>Lönekstnad</t>
  </si>
  <si>
    <t>Körsalen</t>
  </si>
  <si>
    <t>Konferensdeltagande</t>
  </si>
  <si>
    <t>Total projektsumma år 1 (exkl OH)</t>
  </si>
  <si>
    <t>Publiceringskostnader</t>
  </si>
  <si>
    <t>Dator, licenser</t>
  </si>
  <si>
    <t>Indirekta kostnader (OH)</t>
  </si>
  <si>
    <t>Lokalhyra Kungasalen/timme</t>
  </si>
  <si>
    <t>Lokalhyra Nathan Milstein/timme</t>
  </si>
  <si>
    <t>Total projektsumma år 2 (exkl OH)</t>
  </si>
  <si>
    <t>Total projektsumma år 3 (exkl OH)</t>
  </si>
  <si>
    <t>Total projektsumma år 4 (exkl OH)</t>
  </si>
  <si>
    <t>Total projektsumma år 5 (exkl OH)</t>
  </si>
  <si>
    <t xml:space="preserve">Fakturerande deltagare (köpta tjänster) måste alltid fyllas i manuellt. </t>
  </si>
  <si>
    <t>De olika delsummorna länkas automatiskt till fullkostnadskalkylen (första fliken)</t>
  </si>
  <si>
    <t>Gula fält fylls i manuellt. Ofärgade fält innehåller formler</t>
  </si>
  <si>
    <r>
      <t>Arbetsplatskostnad beräknas med hjälp av formel</t>
    </r>
    <r>
      <rPr>
        <sz val="10"/>
        <color rgb="FFFF0000"/>
        <rFont val="Arial"/>
        <family val="2"/>
      </rPr>
      <t xml:space="preserve"> </t>
    </r>
  </si>
  <si>
    <t>(lkp)</t>
  </si>
  <si>
    <t>Sociala avg.</t>
  </si>
  <si>
    <t>Månadslönen fylls i manuellt första året och räknas därefter upp automatiskt med löneuppräkningsprocenten nästkommande år.</t>
  </si>
  <si>
    <t>Resor och konferensdeltagande</t>
  </si>
  <si>
    <t>IT-utrustning (dator, program)</t>
  </si>
  <si>
    <t>Lokalhyra Eric Ericssonsalen/timme</t>
  </si>
  <si>
    <t>Eric Ericsson</t>
  </si>
  <si>
    <t>Lokalhyra Lilla salen/timme</t>
  </si>
  <si>
    <t>Övrig utrustning</t>
  </si>
  <si>
    <t>Utrustning - värde under 25 000kr (dator, program)</t>
  </si>
  <si>
    <t>Ansökan och kalkyl godkänd av akademichef</t>
  </si>
  <si>
    <t>Utrustning - värde över 25 000kr (avancerad dator, instrument)</t>
  </si>
  <si>
    <t>Utrustning med inköpsvärde över 25 000kr (avskrivning)</t>
  </si>
  <si>
    <t>xx/xxx</t>
  </si>
  <si>
    <t>Uppdaterad: 2024-03-15</t>
  </si>
  <si>
    <t>Timanställd/arvodist</t>
  </si>
  <si>
    <t>Seminarium</t>
  </si>
  <si>
    <t xml:space="preserve">Antal timmar </t>
  </si>
  <si>
    <t>lokal</t>
  </si>
  <si>
    <t>Antal timmar</t>
  </si>
  <si>
    <t>tekniker</t>
  </si>
  <si>
    <t>Lokalhyra seminarierum/timme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</si>
</sst>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r&quot;_-;\-* #,##0.00\ &quot;kr&quot;_-;_-* &quot;-&quot;??\ &quot;kr&quot;_-;_-@_-"/>
    <numFmt numFmtId="164" formatCode="0.0%"/>
    <numFmt numFmtId="165" formatCode="#,##0_ ;[Red]\-#,##0\ "/>
    <numFmt numFmtId="166" formatCode="_-* #,##0\ &quot;kr&quot;_-;\-* #,##0\ &quot;kr&quot;_-;_-* &quot;-&quot;??\ &quot;kr&quot;_-;_-@_-"/>
    <numFmt numFmtId="167" formatCode="#,##0_ ;\-#,##0\ "/>
    <numFmt numFmtId="168" formatCode="#,##0.00_ ;[Red]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color rgb="FF000000"/>
      <name val="Tahoma"/>
      <family val="2"/>
    </font>
    <font>
      <i/>
      <sz val="9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2"/>
    <xf numFmtId="0" fontId="9" fillId="2" borderId="0" xfId="2" applyFont="1" applyFill="1" applyProtection="1">
      <protection locked="0"/>
    </xf>
    <xf numFmtId="3" fontId="9" fillId="2" borderId="0" xfId="2" applyNumberFormat="1" applyFont="1" applyFill="1" applyProtection="1">
      <protection locked="0"/>
    </xf>
    <xf numFmtId="0" fontId="13" fillId="0" borderId="0" xfId="0" applyFont="1"/>
    <xf numFmtId="0" fontId="14" fillId="0" borderId="0" xfId="0" applyFont="1"/>
    <xf numFmtId="0" fontId="15" fillId="0" borderId="0" xfId="3" applyFont="1"/>
    <xf numFmtId="0" fontId="16" fillId="0" borderId="0" xfId="3" applyFont="1"/>
    <xf numFmtId="0" fontId="10" fillId="0" borderId="11" xfId="0" applyFont="1" applyBorder="1"/>
    <xf numFmtId="0" fontId="2" fillId="3" borderId="5" xfId="0" applyFont="1" applyFill="1" applyBorder="1"/>
    <xf numFmtId="0" fontId="2" fillId="3" borderId="5" xfId="3" applyFill="1" applyBorder="1"/>
    <xf numFmtId="0" fontId="15" fillId="3" borderId="8" xfId="3" applyFont="1" applyFill="1" applyBorder="1"/>
    <xf numFmtId="0" fontId="17" fillId="0" borderId="5" xfId="0" applyFont="1" applyBorder="1"/>
    <xf numFmtId="0" fontId="18" fillId="0" borderId="5" xfId="3" applyFont="1" applyBorder="1"/>
    <xf numFmtId="0" fontId="2" fillId="0" borderId="0" xfId="3"/>
    <xf numFmtId="0" fontId="10" fillId="0" borderId="4" xfId="0" applyFont="1" applyBorder="1"/>
    <xf numFmtId="0" fontId="2" fillId="3" borderId="0" xfId="0" applyFont="1" applyFill="1"/>
    <xf numFmtId="0" fontId="2" fillId="3" borderId="0" xfId="3" applyFill="1"/>
    <xf numFmtId="0" fontId="15" fillId="3" borderId="6" xfId="3" applyFont="1" applyFill="1" applyBorder="1"/>
    <xf numFmtId="0" fontId="17" fillId="0" borderId="0" xfId="0" applyFont="1"/>
    <xf numFmtId="0" fontId="18" fillId="0" borderId="0" xfId="3" applyFont="1"/>
    <xf numFmtId="0" fontId="10" fillId="0" borderId="4" xfId="3" applyFont="1" applyBorder="1"/>
    <xf numFmtId="0" fontId="17" fillId="0" borderId="7" xfId="0" applyFont="1" applyBorder="1"/>
    <xf numFmtId="0" fontId="18" fillId="0" borderId="7" xfId="3" applyFont="1" applyBorder="1"/>
    <xf numFmtId="0" fontId="10" fillId="0" borderId="9" xfId="0" applyFont="1" applyBorder="1"/>
    <xf numFmtId="0" fontId="2" fillId="3" borderId="7" xfId="0" applyFont="1" applyFill="1" applyBorder="1"/>
    <xf numFmtId="0" fontId="2" fillId="3" borderId="7" xfId="3" applyFill="1" applyBorder="1"/>
    <xf numFmtId="0" fontId="15" fillId="3" borderId="10" xfId="3" applyFont="1" applyFill="1" applyBorder="1"/>
    <xf numFmtId="0" fontId="10" fillId="0" borderId="0" xfId="0" applyFont="1"/>
    <xf numFmtId="0" fontId="2" fillId="0" borderId="0" xfId="0" applyFont="1"/>
    <xf numFmtId="0" fontId="10" fillId="0" borderId="0" xfId="3" applyFont="1"/>
    <xf numFmtId="165" fontId="10" fillId="0" borderId="0" xfId="0" applyNumberFormat="1" applyFont="1" applyAlignment="1">
      <alignment horizontal="center"/>
    </xf>
    <xf numFmtId="0" fontId="6" fillId="0" borderId="0" xfId="0" applyFont="1"/>
    <xf numFmtId="165" fontId="2" fillId="0" borderId="0" xfId="3" applyNumberFormat="1"/>
    <xf numFmtId="3" fontId="2" fillId="0" borderId="0" xfId="4" applyNumberFormat="1" applyFont="1" applyFill="1" applyBorder="1"/>
    <xf numFmtId="165" fontId="2" fillId="0" borderId="7" xfId="3" applyNumberFormat="1" applyBorder="1"/>
    <xf numFmtId="166" fontId="2" fillId="0" borderId="7" xfId="4" applyNumberFormat="1" applyFont="1" applyFill="1" applyBorder="1"/>
    <xf numFmtId="0" fontId="20" fillId="0" borderId="0" xfId="3" applyFont="1"/>
    <xf numFmtId="0" fontId="19" fillId="0" borderId="4" xfId="3" applyFont="1" applyBorder="1"/>
    <xf numFmtId="0" fontId="19" fillId="0" borderId="0" xfId="3" applyFont="1"/>
    <xf numFmtId="165" fontId="19" fillId="0" borderId="0" xfId="3" applyNumberFormat="1" applyFont="1"/>
    <xf numFmtId="0" fontId="10" fillId="4" borderId="1" xfId="3" applyFont="1" applyFill="1" applyBorder="1"/>
    <xf numFmtId="166" fontId="2" fillId="0" borderId="0" xfId="4" applyNumberFormat="1" applyFont="1" applyFill="1" applyBorder="1"/>
    <xf numFmtId="0" fontId="2" fillId="0" borderId="11" xfId="3" applyBorder="1"/>
    <xf numFmtId="0" fontId="21" fillId="0" borderId="0" xfId="0" applyFont="1"/>
    <xf numFmtId="3" fontId="21" fillId="0" borderId="0" xfId="0" applyNumberFormat="1" applyFont="1"/>
    <xf numFmtId="3" fontId="0" fillId="0" borderId="0" xfId="0" applyNumberFormat="1"/>
    <xf numFmtId="0" fontId="2" fillId="3" borderId="5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4" xfId="3" applyFill="1" applyBorder="1" applyProtection="1">
      <protection locked="0"/>
    </xf>
    <xf numFmtId="0" fontId="2" fillId="3" borderId="9" xfId="3" applyFill="1" applyBorder="1" applyProtection="1">
      <protection locked="0"/>
    </xf>
    <xf numFmtId="0" fontId="2" fillId="0" borderId="7" xfId="3" applyBorder="1" applyProtection="1">
      <protection locked="0"/>
    </xf>
    <xf numFmtId="165" fontId="2" fillId="0" borderId="7" xfId="3" applyNumberFormat="1" applyBorder="1" applyProtection="1">
      <protection locked="0"/>
    </xf>
    <xf numFmtId="165" fontId="2" fillId="3" borderId="7" xfId="3" applyNumberFormat="1" applyFill="1" applyBorder="1" applyProtection="1">
      <protection locked="0"/>
    </xf>
    <xf numFmtId="0" fontId="15" fillId="0" borderId="0" xfId="3" applyFont="1" applyProtection="1">
      <protection locked="0"/>
    </xf>
    <xf numFmtId="0" fontId="5" fillId="0" borderId="0" xfId="2" applyFont="1" applyProtection="1">
      <protection locked="0"/>
    </xf>
    <xf numFmtId="0" fontId="9" fillId="0" borderId="0" xfId="2" applyFont="1" applyProtection="1">
      <protection locked="0"/>
    </xf>
    <xf numFmtId="0" fontId="2" fillId="0" borderId="0" xfId="2" applyProtection="1">
      <protection locked="0"/>
    </xf>
    <xf numFmtId="0" fontId="9" fillId="0" borderId="1" xfId="2" applyFont="1" applyBorder="1" applyProtection="1">
      <protection locked="0"/>
    </xf>
    <xf numFmtId="0" fontId="9" fillId="0" borderId="2" xfId="2" applyFont="1" applyBorder="1" applyAlignment="1" applyProtection="1">
      <alignment horizontal="right"/>
      <protection locked="0"/>
    </xf>
    <xf numFmtId="0" fontId="9" fillId="0" borderId="2" xfId="2" applyFont="1" applyBorder="1" applyProtection="1">
      <protection locked="0"/>
    </xf>
    <xf numFmtId="1" fontId="5" fillId="0" borderId="2" xfId="2" applyNumberFormat="1" applyFont="1" applyBorder="1" applyAlignment="1" applyProtection="1">
      <alignment horizontal="right"/>
      <protection locked="0"/>
    </xf>
    <xf numFmtId="0" fontId="9" fillId="0" borderId="4" xfId="2" applyFont="1" applyBorder="1" applyProtection="1">
      <protection locked="0"/>
    </xf>
    <xf numFmtId="0" fontId="10" fillId="0" borderId="0" xfId="2" applyFont="1" applyProtection="1">
      <protection locked="0"/>
    </xf>
    <xf numFmtId="0" fontId="9" fillId="0" borderId="9" xfId="2" applyFont="1" applyBorder="1" applyProtection="1">
      <protection locked="0"/>
    </xf>
    <xf numFmtId="0" fontId="5" fillId="0" borderId="5" xfId="2" applyFont="1" applyBorder="1" applyProtection="1">
      <protection locked="0"/>
    </xf>
    <xf numFmtId="0" fontId="9" fillId="0" borderId="5" xfId="2" applyFont="1" applyBorder="1" applyProtection="1">
      <protection locked="0"/>
    </xf>
    <xf numFmtId="3" fontId="5" fillId="0" borderId="5" xfId="2" applyNumberFormat="1" applyFont="1" applyBorder="1" applyProtection="1">
      <protection locked="0"/>
    </xf>
    <xf numFmtId="3" fontId="5" fillId="0" borderId="0" xfId="2" applyNumberFormat="1" applyFont="1" applyProtection="1">
      <protection locked="0"/>
    </xf>
    <xf numFmtId="3" fontId="10" fillId="0" borderId="0" xfId="2" applyNumberFormat="1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1" fillId="2" borderId="0" xfId="2" applyFont="1" applyFill="1" applyProtection="1">
      <protection locked="0"/>
    </xf>
    <xf numFmtId="0" fontId="9" fillId="2" borderId="0" xfId="0" applyFont="1" applyFill="1" applyProtection="1">
      <protection locked="0"/>
    </xf>
    <xf numFmtId="0" fontId="2" fillId="2" borderId="7" xfId="2" applyFill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11" fillId="0" borderId="0" xfId="2" applyFont="1" applyProtection="1">
      <protection locked="0"/>
    </xf>
    <xf numFmtId="0" fontId="0" fillId="2" borderId="0" xfId="0" applyFill="1" applyProtection="1">
      <protection locked="0"/>
    </xf>
    <xf numFmtId="0" fontId="0" fillId="2" borderId="7" xfId="0" applyFill="1" applyBorder="1" applyProtection="1">
      <protection locked="0"/>
    </xf>
    <xf numFmtId="0" fontId="12" fillId="0" borderId="0" xfId="0" applyFont="1" applyProtection="1">
      <protection locked="0"/>
    </xf>
    <xf numFmtId="0" fontId="2" fillId="2" borderId="0" xfId="2" applyFill="1" applyProtection="1">
      <protection locked="0"/>
    </xf>
    <xf numFmtId="0" fontId="9" fillId="2" borderId="7" xfId="2" applyFont="1" applyFill="1" applyBorder="1" applyProtection="1">
      <protection locked="0"/>
    </xf>
    <xf numFmtId="0" fontId="3" fillId="0" borderId="0" xfId="2" applyFont="1"/>
    <xf numFmtId="0" fontId="4" fillId="0" borderId="0" xfId="2" applyFont="1"/>
    <xf numFmtId="14" fontId="5" fillId="0" borderId="0" xfId="2" applyNumberFormat="1" applyFont="1"/>
    <xf numFmtId="0" fontId="6" fillId="0" borderId="0" xfId="2" applyFont="1" applyAlignment="1">
      <alignment horizontal="right"/>
    </xf>
    <xf numFmtId="0" fontId="7" fillId="0" borderId="0" xfId="2" applyFont="1"/>
    <xf numFmtId="0" fontId="8" fillId="0" borderId="0" xfId="2" applyFont="1"/>
    <xf numFmtId="0" fontId="6" fillId="0" borderId="0" xfId="2" applyFont="1"/>
    <xf numFmtId="0" fontId="5" fillId="0" borderId="0" xfId="2" applyFont="1"/>
    <xf numFmtId="0" fontId="9" fillId="0" borderId="0" xfId="2" applyFont="1"/>
    <xf numFmtId="0" fontId="5" fillId="0" borderId="0" xfId="0" applyFont="1"/>
    <xf numFmtId="0" fontId="9" fillId="2" borderId="0" xfId="2" applyFont="1" applyFill="1"/>
    <xf numFmtId="0" fontId="2" fillId="2" borderId="0" xfId="2" applyFill="1"/>
    <xf numFmtId="0" fontId="5" fillId="0" borderId="0" xfId="3" applyFont="1"/>
    <xf numFmtId="0" fontId="9" fillId="0" borderId="1" xfId="2" applyFont="1" applyBorder="1"/>
    <xf numFmtId="0" fontId="9" fillId="0" borderId="2" xfId="2" applyFont="1" applyBorder="1" applyAlignment="1">
      <alignment horizontal="right"/>
    </xf>
    <xf numFmtId="0" fontId="5" fillId="0" borderId="2" xfId="2" applyFont="1" applyBorder="1" applyAlignment="1">
      <alignment horizontal="right"/>
    </xf>
    <xf numFmtId="0" fontId="9" fillId="0" borderId="4" xfId="2" applyFont="1" applyBorder="1"/>
    <xf numFmtId="3" fontId="9" fillId="2" borderId="0" xfId="2" applyNumberFormat="1" applyFont="1" applyFill="1"/>
    <xf numFmtId="0" fontId="10" fillId="0" borderId="0" xfId="2" applyFont="1"/>
    <xf numFmtId="3" fontId="9" fillId="2" borderId="7" xfId="2" applyNumberFormat="1" applyFont="1" applyFill="1" applyBorder="1"/>
    <xf numFmtId="3" fontId="9" fillId="0" borderId="0" xfId="2" applyNumberFormat="1" applyFont="1"/>
    <xf numFmtId="0" fontId="9" fillId="0" borderId="7" xfId="2" applyFont="1" applyBorder="1"/>
    <xf numFmtId="3" fontId="5" fillId="0" borderId="0" xfId="2" applyNumberFormat="1" applyFont="1"/>
    <xf numFmtId="3" fontId="9" fillId="0" borderId="0" xfId="2" applyNumberFormat="1" applyFont="1" applyProtection="1">
      <protection locked="0"/>
    </xf>
    <xf numFmtId="0" fontId="6" fillId="3" borderId="0" xfId="0" applyFont="1" applyFill="1" applyAlignment="1" applyProtection="1">
      <alignment horizontal="left"/>
      <protection locked="0"/>
    </xf>
    <xf numFmtId="9" fontId="12" fillId="3" borderId="8" xfId="1" applyFont="1" applyFill="1" applyBorder="1" applyAlignment="1" applyProtection="1">
      <alignment horizontal="right"/>
      <protection locked="0"/>
    </xf>
    <xf numFmtId="164" fontId="12" fillId="3" borderId="6" xfId="1" applyNumberFormat="1" applyFont="1" applyFill="1" applyBorder="1" applyAlignment="1" applyProtection="1">
      <alignment horizontal="right"/>
      <protection locked="0"/>
    </xf>
    <xf numFmtId="3" fontId="12" fillId="3" borderId="6" xfId="3" applyNumberFormat="1" applyFont="1" applyFill="1" applyBorder="1" applyAlignment="1" applyProtection="1">
      <alignment horizontal="right"/>
      <protection locked="0"/>
    </xf>
    <xf numFmtId="0" fontId="22" fillId="0" borderId="0" xfId="3" applyFont="1"/>
    <xf numFmtId="0" fontId="24" fillId="0" borderId="0" xfId="3" applyFont="1"/>
    <xf numFmtId="0" fontId="25" fillId="4" borderId="1" xfId="3" applyFont="1" applyFill="1" applyBorder="1"/>
    <xf numFmtId="0" fontId="25" fillId="4" borderId="2" xfId="3" applyFont="1" applyFill="1" applyBorder="1"/>
    <xf numFmtId="165" fontId="25" fillId="4" borderId="2" xfId="3" applyNumberFormat="1" applyFont="1" applyFill="1" applyBorder="1"/>
    <xf numFmtId="9" fontId="2" fillId="3" borderId="0" xfId="1" applyFont="1" applyFill="1" applyBorder="1" applyProtection="1">
      <protection locked="0"/>
    </xf>
    <xf numFmtId="165" fontId="2" fillId="3" borderId="0" xfId="3" applyNumberFormat="1" applyFill="1" applyProtection="1">
      <protection locked="0"/>
    </xf>
    <xf numFmtId="165" fontId="2" fillId="0" borderId="6" xfId="3" applyNumberFormat="1" applyBorder="1" applyProtection="1">
      <protection locked="0"/>
    </xf>
    <xf numFmtId="165" fontId="2" fillId="0" borderId="10" xfId="3" applyNumberFormat="1" applyBorder="1"/>
    <xf numFmtId="165" fontId="25" fillId="4" borderId="3" xfId="3" applyNumberFormat="1" applyFont="1" applyFill="1" applyBorder="1"/>
    <xf numFmtId="0" fontId="2" fillId="3" borderId="0" xfId="3" applyFill="1" applyProtection="1">
      <protection locked="0"/>
    </xf>
    <xf numFmtId="165" fontId="2" fillId="0" borderId="0" xfId="3" applyNumberFormat="1" applyProtection="1">
      <protection locked="0"/>
    </xf>
    <xf numFmtId="3" fontId="2" fillId="0" borderId="6" xfId="4" applyNumberFormat="1" applyFont="1" applyFill="1" applyBorder="1"/>
    <xf numFmtId="167" fontId="25" fillId="4" borderId="3" xfId="3" applyNumberFormat="1" applyFont="1" applyFill="1" applyBorder="1"/>
    <xf numFmtId="0" fontId="10" fillId="4" borderId="2" xfId="3" applyFont="1" applyFill="1" applyBorder="1"/>
    <xf numFmtId="168" fontId="10" fillId="4" borderId="2" xfId="3" applyNumberFormat="1" applyFont="1" applyFill="1" applyBorder="1"/>
    <xf numFmtId="0" fontId="2" fillId="4" borderId="11" xfId="3" applyFill="1" applyBorder="1"/>
    <xf numFmtId="0" fontId="2" fillId="4" borderId="5" xfId="3" applyFill="1" applyBorder="1" applyAlignment="1">
      <alignment horizontal="center"/>
    </xf>
    <xf numFmtId="0" fontId="2" fillId="4" borderId="8" xfId="3" applyFill="1" applyBorder="1" applyAlignment="1">
      <alignment horizontal="center"/>
    </xf>
    <xf numFmtId="0" fontId="2" fillId="4" borderId="9" xfId="3" applyFill="1" applyBorder="1"/>
    <xf numFmtId="0" fontId="2" fillId="4" borderId="7" xfId="3" applyFill="1" applyBorder="1" applyAlignment="1">
      <alignment horizontal="center"/>
    </xf>
    <xf numFmtId="164" fontId="2" fillId="4" borderId="7" xfId="3" applyNumberFormat="1" applyFill="1" applyBorder="1" applyAlignment="1">
      <alignment horizontal="center"/>
    </xf>
    <xf numFmtId="0" fontId="2" fillId="4" borderId="10" xfId="3" applyFill="1" applyBorder="1" applyAlignment="1">
      <alignment horizontal="center"/>
    </xf>
    <xf numFmtId="0" fontId="2" fillId="4" borderId="5" xfId="3" applyFill="1" applyBorder="1"/>
    <xf numFmtId="0" fontId="2" fillId="4" borderId="7" xfId="3" applyFill="1" applyBorder="1"/>
    <xf numFmtId="165" fontId="2" fillId="4" borderId="7" xfId="3" applyNumberFormat="1" applyFill="1" applyBorder="1" applyAlignment="1">
      <alignment horizontal="center"/>
    </xf>
    <xf numFmtId="10" fontId="2" fillId="4" borderId="7" xfId="3" applyNumberFormat="1" applyFill="1" applyBorder="1" applyAlignment="1">
      <alignment horizontal="center"/>
    </xf>
    <xf numFmtId="10" fontId="2" fillId="4" borderId="10" xfId="3" applyNumberFormat="1" applyFill="1" applyBorder="1" applyAlignment="1">
      <alignment horizontal="center"/>
    </xf>
    <xf numFmtId="0" fontId="2" fillId="4" borderId="1" xfId="3" applyFill="1" applyBorder="1"/>
    <xf numFmtId="0" fontId="2" fillId="4" borderId="2" xfId="3" applyFill="1" applyBorder="1"/>
    <xf numFmtId="165" fontId="25" fillId="0" borderId="0" xfId="3" applyNumberFormat="1" applyFont="1"/>
    <xf numFmtId="167" fontId="2" fillId="3" borderId="6" xfId="4" applyNumberFormat="1" applyFont="1" applyFill="1" applyBorder="1" applyAlignment="1" applyProtection="1">
      <protection locked="0"/>
    </xf>
    <xf numFmtId="0" fontId="9" fillId="0" borderId="9" xfId="2" applyFont="1" applyBorder="1"/>
    <xf numFmtId="0" fontId="12" fillId="0" borderId="11" xfId="0" applyFont="1" applyBorder="1"/>
    <xf numFmtId="0" fontId="12" fillId="0" borderId="4" xfId="0" applyFont="1" applyBorder="1"/>
    <xf numFmtId="0" fontId="12" fillId="0" borderId="9" xfId="0" applyFont="1" applyBorder="1"/>
    <xf numFmtId="0" fontId="6" fillId="5" borderId="0" xfId="0" applyFont="1" applyFill="1" applyAlignment="1" applyProtection="1">
      <alignment horizontal="left"/>
      <protection locked="0"/>
    </xf>
    <xf numFmtId="0" fontId="2" fillId="6" borderId="11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15" fillId="0" borderId="0" xfId="0" applyFont="1"/>
    <xf numFmtId="0" fontId="2" fillId="6" borderId="9" xfId="0" applyFont="1" applyFill="1" applyBorder="1"/>
    <xf numFmtId="0" fontId="2" fillId="6" borderId="7" xfId="0" applyFont="1" applyFill="1" applyBorder="1" applyAlignment="1">
      <alignment horizontal="center"/>
    </xf>
    <xf numFmtId="164" fontId="2" fillId="6" borderId="7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5" borderId="4" xfId="0" applyFont="1" applyFill="1" applyBorder="1" applyProtection="1">
      <protection locked="0"/>
    </xf>
    <xf numFmtId="9" fontId="2" fillId="5" borderId="0" xfId="0" applyNumberFormat="1" applyFont="1" applyFill="1" applyProtection="1">
      <protection locked="0"/>
    </xf>
    <xf numFmtId="165" fontId="2" fillId="5" borderId="0" xfId="0" applyNumberFormat="1" applyFont="1" applyFill="1" applyProtection="1">
      <protection locked="0"/>
    </xf>
    <xf numFmtId="165" fontId="2" fillId="0" borderId="0" xfId="0" applyNumberFormat="1" applyFont="1"/>
    <xf numFmtId="0" fontId="2" fillId="5" borderId="9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165" fontId="2" fillId="0" borderId="7" xfId="0" applyNumberFormat="1" applyFont="1" applyBorder="1" applyProtection="1">
      <protection locked="0"/>
    </xf>
    <xf numFmtId="165" fontId="2" fillId="0" borderId="7" xfId="0" applyNumberFormat="1" applyFont="1" applyBorder="1"/>
    <xf numFmtId="165" fontId="2" fillId="5" borderId="7" xfId="0" applyNumberFormat="1" applyFont="1" applyFill="1" applyBorder="1" applyProtection="1">
      <protection locked="0"/>
    </xf>
    <xf numFmtId="165" fontId="2" fillId="0" borderId="10" xfId="0" applyNumberFormat="1" applyFont="1" applyBorder="1"/>
    <xf numFmtId="0" fontId="25" fillId="6" borderId="9" xfId="0" applyFont="1" applyFill="1" applyBorder="1"/>
    <xf numFmtId="0" fontId="25" fillId="6" borderId="7" xfId="0" applyFont="1" applyFill="1" applyBorder="1"/>
    <xf numFmtId="165" fontId="25" fillId="6" borderId="7" xfId="0" applyNumberFormat="1" applyFont="1" applyFill="1" applyBorder="1"/>
    <xf numFmtId="165" fontId="25" fillId="6" borderId="10" xfId="0" applyNumberFormat="1" applyFont="1" applyFill="1" applyBorder="1"/>
    <xf numFmtId="0" fontId="24" fillId="0" borderId="0" xfId="0" applyFont="1"/>
    <xf numFmtId="0" fontId="19" fillId="0" borderId="0" xfId="0" applyFont="1"/>
    <xf numFmtId="0" fontId="19" fillId="0" borderId="4" xfId="0" applyFont="1" applyBorder="1"/>
    <xf numFmtId="165" fontId="19" fillId="0" borderId="0" xfId="0" applyNumberFormat="1" applyFont="1"/>
    <xf numFmtId="0" fontId="20" fillId="0" borderId="0" xfId="0" applyFont="1"/>
    <xf numFmtId="0" fontId="2" fillId="6" borderId="5" xfId="0" applyFont="1" applyFill="1" applyBorder="1"/>
    <xf numFmtId="0" fontId="2" fillId="6" borderId="7" xfId="0" applyFont="1" applyFill="1" applyBorder="1"/>
    <xf numFmtId="165" fontId="2" fillId="6" borderId="7" xfId="0" applyNumberFormat="1" applyFont="1" applyFill="1" applyBorder="1" applyAlignment="1">
      <alignment horizontal="center"/>
    </xf>
    <xf numFmtId="10" fontId="2" fillId="6" borderId="7" xfId="0" applyNumberFormat="1" applyFont="1" applyFill="1" applyBorder="1" applyAlignment="1">
      <alignment horizontal="center"/>
    </xf>
    <xf numFmtId="10" fontId="2" fillId="6" borderId="10" xfId="0" applyNumberFormat="1" applyFont="1" applyFill="1" applyBorder="1" applyAlignment="1">
      <alignment horizontal="center"/>
    </xf>
    <xf numFmtId="0" fontId="2" fillId="5" borderId="0" xfId="0" applyFont="1" applyFill="1" applyProtection="1">
      <protection locked="0"/>
    </xf>
    <xf numFmtId="165" fontId="2" fillId="0" borderId="0" xfId="0" applyNumberFormat="1" applyFont="1" applyProtection="1">
      <protection locked="0"/>
    </xf>
    <xf numFmtId="3" fontId="2" fillId="0" borderId="0" xfId="0" applyNumberFormat="1" applyFont="1"/>
    <xf numFmtId="3" fontId="2" fillId="0" borderId="6" xfId="0" applyNumberFormat="1" applyFont="1" applyBorder="1"/>
    <xf numFmtId="166" fontId="2" fillId="0" borderId="7" xfId="0" applyNumberFormat="1" applyFont="1" applyBorder="1"/>
    <xf numFmtId="165" fontId="25" fillId="6" borderId="2" xfId="0" applyNumberFormat="1" applyFont="1" applyFill="1" applyBorder="1"/>
    <xf numFmtId="165" fontId="25" fillId="6" borderId="3" xfId="0" applyNumberFormat="1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165" fontId="25" fillId="0" borderId="0" xfId="0" applyNumberFormat="1" applyFont="1"/>
    <xf numFmtId="167" fontId="2" fillId="5" borderId="6" xfId="0" applyNumberFormat="1" applyFont="1" applyFill="1" applyBorder="1" applyProtection="1">
      <protection locked="0"/>
    </xf>
    <xf numFmtId="166" fontId="2" fillId="0" borderId="0" xfId="0" applyNumberFormat="1" applyFont="1"/>
    <xf numFmtId="0" fontId="25" fillId="6" borderId="1" xfId="0" applyFont="1" applyFill="1" applyBorder="1"/>
    <xf numFmtId="0" fontId="25" fillId="6" borderId="2" xfId="0" applyFont="1" applyFill="1" applyBorder="1"/>
    <xf numFmtId="167" fontId="25" fillId="6" borderId="3" xfId="0" applyNumberFormat="1" applyFont="1" applyFill="1" applyBorder="1"/>
    <xf numFmtId="0" fontId="2" fillId="0" borderId="4" xfId="0" applyFont="1" applyBorder="1"/>
    <xf numFmtId="0" fontId="10" fillId="6" borderId="1" xfId="0" applyFont="1" applyFill="1" applyBorder="1"/>
    <xf numFmtId="0" fontId="10" fillId="6" borderId="2" xfId="0" applyFont="1" applyFill="1" applyBorder="1"/>
    <xf numFmtId="168" fontId="10" fillId="6" borderId="2" xfId="0" applyNumberFormat="1" applyFont="1" applyFill="1" applyBorder="1"/>
    <xf numFmtId="0" fontId="5" fillId="0" borderId="12" xfId="2" applyFont="1" applyBorder="1" applyAlignment="1">
      <alignment horizontal="right"/>
    </xf>
    <xf numFmtId="3" fontId="5" fillId="2" borderId="13" xfId="2" applyNumberFormat="1" applyFont="1" applyFill="1" applyBorder="1"/>
    <xf numFmtId="3" fontId="5" fillId="0" borderId="14" xfId="2" applyNumberFormat="1" applyFont="1" applyBorder="1"/>
    <xf numFmtId="0" fontId="9" fillId="0" borderId="13" xfId="2" applyFont="1" applyBorder="1"/>
    <xf numFmtId="3" fontId="5" fillId="0" borderId="4" xfId="2" applyNumberFormat="1" applyFont="1" applyBorder="1"/>
    <xf numFmtId="0" fontId="5" fillId="0" borderId="12" xfId="2" applyFont="1" applyBorder="1" applyAlignment="1" applyProtection="1">
      <alignment horizontal="right"/>
      <protection locked="0"/>
    </xf>
    <xf numFmtId="3" fontId="5" fillId="2" borderId="13" xfId="2" applyNumberFormat="1" applyFont="1" applyFill="1" applyBorder="1" applyProtection="1">
      <protection locked="0"/>
    </xf>
    <xf numFmtId="3" fontId="5" fillId="2" borderId="15" xfId="2" applyNumberFormat="1" applyFont="1" applyFill="1" applyBorder="1" applyProtection="1">
      <protection locked="0"/>
    </xf>
    <xf numFmtId="3" fontId="5" fillId="0" borderId="4" xfId="2" applyNumberFormat="1" applyFont="1" applyBorder="1" applyProtection="1">
      <protection locked="0"/>
    </xf>
    <xf numFmtId="0" fontId="2" fillId="3" borderId="0" xfId="0" applyFont="1" applyFill="1" applyAlignment="1" applyProtection="1">
      <alignment horizontal="left"/>
      <protection locked="0"/>
    </xf>
    <xf numFmtId="165" fontId="10" fillId="6" borderId="3" xfId="0" applyNumberFormat="1" applyFont="1" applyFill="1" applyBorder="1"/>
    <xf numFmtId="165" fontId="10" fillId="4" borderId="3" xfId="3" applyNumberFormat="1" applyFont="1" applyFill="1" applyBorder="1"/>
    <xf numFmtId="0" fontId="2" fillId="0" borderId="4" xfId="3" applyBorder="1" applyAlignment="1" applyProtection="1">
      <alignment horizontal="left"/>
      <protection locked="0"/>
    </xf>
    <xf numFmtId="0" fontId="2" fillId="0" borderId="0" xfId="3" applyAlignment="1" applyProtection="1">
      <alignment horizontal="left"/>
      <protection locked="0"/>
    </xf>
    <xf numFmtId="0" fontId="9" fillId="0" borderId="17" xfId="2" applyFont="1" applyBorder="1"/>
    <xf numFmtId="9" fontId="9" fillId="2" borderId="18" xfId="2" applyNumberFormat="1" applyFont="1" applyFill="1" applyBorder="1" applyAlignment="1">
      <alignment horizontal="right"/>
    </xf>
    <xf numFmtId="0" fontId="9" fillId="0" borderId="18" xfId="2" applyFont="1" applyBorder="1"/>
    <xf numFmtId="3" fontId="9" fillId="2" borderId="18" xfId="2" applyNumberFormat="1" applyFont="1" applyFill="1" applyBorder="1"/>
    <xf numFmtId="3" fontId="5" fillId="2" borderId="16" xfId="2" applyNumberFormat="1" applyFont="1" applyFill="1" applyBorder="1"/>
    <xf numFmtId="3" fontId="12" fillId="3" borderId="10" xfId="3" applyNumberFormat="1" applyFont="1" applyFill="1" applyBorder="1" applyAlignment="1" applyProtection="1">
      <alignment horizontal="right"/>
      <protection locked="0"/>
    </xf>
    <xf numFmtId="0" fontId="9" fillId="2" borderId="0" xfId="2" applyFont="1" applyFill="1" applyAlignment="1">
      <alignment horizontal="left"/>
    </xf>
    <xf numFmtId="9" fontId="12" fillId="3" borderId="0" xfId="1" applyFont="1" applyFill="1" applyBorder="1" applyProtection="1">
      <protection locked="0"/>
    </xf>
    <xf numFmtId="0" fontId="2" fillId="7" borderId="4" xfId="3" applyFill="1" applyBorder="1" applyProtection="1">
      <protection locked="0"/>
    </xf>
    <xf numFmtId="167" fontId="12" fillId="3" borderId="6" xfId="4" applyNumberFormat="1" applyFont="1" applyFill="1" applyBorder="1" applyAlignment="1" applyProtection="1">
      <protection locked="0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4" xfId="3" applyBorder="1" applyAlignment="1" applyProtection="1">
      <alignment horizontal="left"/>
      <protection locked="0"/>
    </xf>
    <xf numFmtId="0" fontId="2" fillId="0" borderId="0" xfId="3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3" fontId="2" fillId="0" borderId="8" xfId="4" applyNumberFormat="1" applyFont="1" applyFill="1" applyBorder="1"/>
    <xf numFmtId="3" fontId="2" fillId="0" borderId="10" xfId="4" applyNumberFormat="1" applyFont="1" applyFill="1" applyBorder="1"/>
    <xf numFmtId="0" fontId="2" fillId="0" borderId="0" xfId="3" applyBorder="1" applyProtection="1">
      <protection locked="0"/>
    </xf>
    <xf numFmtId="165" fontId="2" fillId="0" borderId="0" xfId="3" applyNumberFormat="1" applyBorder="1" applyProtection="1">
      <protection locked="0"/>
    </xf>
    <xf numFmtId="165" fontId="2" fillId="0" borderId="0" xfId="3" applyNumberFormat="1" applyBorder="1"/>
    <xf numFmtId="165" fontId="2" fillId="3" borderId="0" xfId="3" applyNumberFormat="1" applyFill="1" applyBorder="1" applyProtection="1">
      <protection locked="0"/>
    </xf>
  </cellXfs>
  <cellStyles count="5">
    <cellStyle name="Normal" xfId="0" builtinId="0"/>
    <cellStyle name="Normal 2" xfId="3" xr:uid="{00000000-0005-0000-0000-000001000000}"/>
    <cellStyle name="Normal 3" xfId="2" xr:uid="{00000000-0005-0000-0000-000002000000}"/>
    <cellStyle name="Procent" xfId="1" builtinId="5"/>
    <cellStyle name="Valuta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3" zoomScale="110" zoomScaleNormal="110" workbookViewId="0">
      <selection activeCell="I42" sqref="I42"/>
    </sheetView>
  </sheetViews>
  <sheetFormatPr baseColWidth="10" defaultColWidth="9.1640625" defaultRowHeight="13" x14ac:dyDescent="0.15"/>
  <cols>
    <col min="1" max="1" width="24.5" style="1" customWidth="1"/>
    <col min="2" max="2" width="11.33203125" style="1" customWidth="1"/>
    <col min="3" max="3" width="2.83203125" style="1" customWidth="1"/>
    <col min="4" max="5" width="13.6640625" style="1" bestFit="1" customWidth="1"/>
    <col min="6" max="6" width="13.5" style="1" bestFit="1" customWidth="1"/>
    <col min="7" max="8" width="13.5" style="1" hidden="1" customWidth="1"/>
    <col min="9" max="9" width="14.6640625" style="1" bestFit="1" customWidth="1"/>
    <col min="10" max="16384" width="9.1640625" style="1"/>
  </cols>
  <sheetData>
    <row r="1" spans="1:9" ht="20" x14ac:dyDescent="0.2">
      <c r="A1" s="83"/>
      <c r="B1" s="84"/>
      <c r="C1" s="84"/>
      <c r="D1" s="85"/>
      <c r="E1" s="84"/>
      <c r="F1" s="86"/>
    </row>
    <row r="2" spans="1:9" ht="16" x14ac:dyDescent="0.2">
      <c r="A2" s="87"/>
      <c r="B2" s="87"/>
      <c r="C2" s="87"/>
      <c r="D2" s="87"/>
      <c r="E2" s="87"/>
      <c r="F2" s="87"/>
    </row>
    <row r="3" spans="1:9" ht="18" x14ac:dyDescent="0.2">
      <c r="A3" s="223" t="s">
        <v>51</v>
      </c>
      <c r="B3" s="224"/>
      <c r="C3" s="224"/>
      <c r="D3" s="224"/>
      <c r="E3" s="224"/>
      <c r="F3" s="224"/>
      <c r="G3" s="224"/>
      <c r="H3" s="224"/>
      <c r="I3" s="225"/>
    </row>
    <row r="4" spans="1:9" ht="18" x14ac:dyDescent="0.2">
      <c r="A4" s="88"/>
      <c r="B4" s="89"/>
      <c r="C4" s="89"/>
      <c r="D4" s="89"/>
      <c r="E4" s="89"/>
      <c r="F4" s="89"/>
    </row>
    <row r="5" spans="1:9" ht="14" x14ac:dyDescent="0.15">
      <c r="A5" s="90"/>
      <c r="B5" s="91"/>
      <c r="C5" s="91"/>
      <c r="D5" s="91"/>
      <c r="E5" s="91"/>
      <c r="F5" s="91"/>
    </row>
    <row r="6" spans="1:9" ht="14" x14ac:dyDescent="0.15">
      <c r="A6" s="92" t="s">
        <v>0</v>
      </c>
      <c r="C6" s="91"/>
      <c r="D6" s="219" t="str">
        <f>'Kalkylmall allmän'!C3</f>
        <v>xx/xxx</v>
      </c>
      <c r="E6" s="93"/>
      <c r="F6" s="93"/>
      <c r="G6" s="94"/>
      <c r="H6" s="94"/>
      <c r="I6" s="94"/>
    </row>
    <row r="7" spans="1:9" ht="14" x14ac:dyDescent="0.15">
      <c r="A7" s="92" t="s">
        <v>1</v>
      </c>
      <c r="C7" s="91"/>
      <c r="D7" s="219">
        <f>'Kalkylmall allmän'!C4</f>
        <v>0</v>
      </c>
      <c r="E7" s="93"/>
      <c r="F7" s="93"/>
      <c r="G7" s="94"/>
      <c r="H7" s="94"/>
      <c r="I7" s="94"/>
    </row>
    <row r="8" spans="1:9" ht="14" x14ac:dyDescent="0.15">
      <c r="A8" s="95" t="s">
        <v>2</v>
      </c>
      <c r="C8" s="91"/>
      <c r="D8" s="219">
        <f>'Kalkylmall allmän'!C5</f>
        <v>0</v>
      </c>
      <c r="E8" s="93"/>
      <c r="F8" s="93"/>
      <c r="G8" s="94"/>
      <c r="H8" s="94"/>
      <c r="I8" s="94"/>
    </row>
    <row r="9" spans="1:9" ht="14" x14ac:dyDescent="0.15">
      <c r="A9" s="92" t="s">
        <v>3</v>
      </c>
      <c r="C9" s="91"/>
      <c r="D9" s="219">
        <f>'Kalkylmall allmän'!C6</f>
        <v>0</v>
      </c>
      <c r="E9" s="93"/>
      <c r="F9" s="93"/>
      <c r="G9" s="94"/>
      <c r="H9" s="94"/>
      <c r="I9" s="94"/>
    </row>
    <row r="10" spans="1:9" ht="14" x14ac:dyDescent="0.15">
      <c r="A10" s="92" t="s">
        <v>4</v>
      </c>
      <c r="C10" s="91"/>
      <c r="D10" s="219">
        <f>'Kalkylmall allmän'!C7</f>
        <v>0</v>
      </c>
      <c r="E10" s="93"/>
      <c r="F10" s="93"/>
      <c r="G10" s="94"/>
      <c r="H10" s="94"/>
      <c r="I10" s="94"/>
    </row>
    <row r="11" spans="1:9" ht="14" x14ac:dyDescent="0.15">
      <c r="B11" s="91"/>
      <c r="C11" s="91"/>
      <c r="D11" s="91"/>
      <c r="E11" s="91"/>
      <c r="F11" s="91"/>
    </row>
    <row r="12" spans="1:9" ht="14" x14ac:dyDescent="0.15">
      <c r="A12" s="91"/>
      <c r="B12" s="91"/>
      <c r="C12" s="91"/>
      <c r="D12" s="91"/>
      <c r="E12" s="91"/>
      <c r="F12" s="91"/>
    </row>
    <row r="13" spans="1:9" ht="14" x14ac:dyDescent="0.15">
      <c r="A13" s="90" t="s">
        <v>5</v>
      </c>
      <c r="B13" s="91"/>
      <c r="C13" s="91"/>
      <c r="D13" s="91"/>
      <c r="E13" s="91"/>
      <c r="F13" s="91"/>
    </row>
    <row r="14" spans="1:9" ht="14" x14ac:dyDescent="0.15">
      <c r="A14" s="90"/>
      <c r="B14" s="91"/>
      <c r="C14" s="91"/>
      <c r="D14" s="91"/>
      <c r="E14" s="91"/>
      <c r="F14" s="91"/>
    </row>
    <row r="15" spans="1:9" ht="14" x14ac:dyDescent="0.15">
      <c r="A15" s="96"/>
      <c r="B15" s="97"/>
      <c r="C15" s="97" t="s">
        <v>6</v>
      </c>
      <c r="D15" s="98">
        <v>1</v>
      </c>
      <c r="E15" s="98">
        <v>2</v>
      </c>
      <c r="F15" s="98">
        <v>3</v>
      </c>
      <c r="G15" s="98">
        <v>4</v>
      </c>
      <c r="H15" s="98">
        <v>5</v>
      </c>
      <c r="I15" s="199" t="s">
        <v>7</v>
      </c>
    </row>
    <row r="16" spans="1:9" ht="14" x14ac:dyDescent="0.15">
      <c r="A16" s="99" t="s">
        <v>8</v>
      </c>
      <c r="B16" s="91"/>
      <c r="D16" s="100">
        <f>'Kalkylmall allmän'!H29+'Kalkylmall allmän'!I37</f>
        <v>0</v>
      </c>
      <c r="E16" s="100">
        <f>'Kalkylmall allmän'!H63+'Kalkylmall allmän'!I71</f>
        <v>0</v>
      </c>
      <c r="F16" s="100">
        <f>'Kalkylmall allmän'!H97+'Kalkylmall allmän'!I105</f>
        <v>0</v>
      </c>
      <c r="G16" s="100">
        <f>'Kalkylmall allmän'!I129+'Kalkylmall allmän'!I137</f>
        <v>0</v>
      </c>
      <c r="H16" s="100">
        <f>'Kalkylmall allmän'!I159+'Kalkylmall allmän'!I167</f>
        <v>0</v>
      </c>
      <c r="I16" s="200">
        <f>SUM(D16:H16)</f>
        <v>0</v>
      </c>
    </row>
    <row r="17" spans="1:10" ht="14" x14ac:dyDescent="0.15">
      <c r="A17" s="99" t="s">
        <v>9</v>
      </c>
      <c r="B17" s="91"/>
      <c r="C17" s="101"/>
      <c r="D17" s="100">
        <f>'Kalkylmall allmän'!E44</f>
        <v>0</v>
      </c>
      <c r="E17" s="100">
        <f>'Kalkylmall allmän'!E78</f>
        <v>0</v>
      </c>
      <c r="F17" s="100">
        <f>'Kalkylmall allmän'!E111</f>
        <v>0</v>
      </c>
      <c r="G17" s="100">
        <f>'Kalkylmall allmän'!E145</f>
        <v>0</v>
      </c>
      <c r="H17" s="100">
        <v>0</v>
      </c>
      <c r="I17" s="200">
        <f>SUM(D17:H17)</f>
        <v>0</v>
      </c>
    </row>
    <row r="18" spans="1:10" ht="14" x14ac:dyDescent="0.15">
      <c r="A18" s="99" t="s">
        <v>10</v>
      </c>
      <c r="B18" s="91"/>
      <c r="D18" s="100">
        <f>'Kalkylmall allmän'!E49</f>
        <v>0</v>
      </c>
      <c r="E18" s="100">
        <f>'Kalkylmall allmän'!E83</f>
        <v>0</v>
      </c>
      <c r="F18" s="100">
        <f>'Kalkylmall allmän'!E116</f>
        <v>0</v>
      </c>
      <c r="G18" s="100">
        <v>0</v>
      </c>
      <c r="H18" s="100">
        <f>'Kalkylmall allmän'!E175</f>
        <v>0</v>
      </c>
      <c r="I18" s="200">
        <f>SUM(D18:H18)</f>
        <v>0</v>
      </c>
    </row>
    <row r="19" spans="1:10" ht="14" x14ac:dyDescent="0.15">
      <c r="A19" s="143" t="s">
        <v>11</v>
      </c>
      <c r="B19" s="104"/>
      <c r="C19" s="104"/>
      <c r="D19" s="102">
        <f>'Kalkylmall allmän'!I29+'Kalkylmall allmän'!J37+'Kalkylmall allmän'!K37+'Kalkylmall allmän'!L37+'Kalkylmall allmän'!M37</f>
        <v>0</v>
      </c>
      <c r="E19" s="102">
        <f>'Kalkylmall allmän'!I63+'Kalkylmall allmän'!J71+'Kalkylmall allmän'!K71+'Kalkylmall allmän'!L71+'Kalkylmall allmän'!M71</f>
        <v>0</v>
      </c>
      <c r="F19" s="102">
        <f>'Kalkylmall allmän'!I97+'Kalkylmall allmän'!J105+'Kalkylmall allmän'!K105+'Kalkylmall allmän'!L105+'Kalkylmall allmän'!M105</f>
        <v>0</v>
      </c>
      <c r="G19" s="102">
        <f>'Kalkylmall allmän'!J129+'Kalkylmall allmän'!J137+'Kalkylmall allmän'!K137+'Kalkylmall allmän'!L137+'Kalkylmall allmän'!M137</f>
        <v>0</v>
      </c>
      <c r="H19" s="102">
        <f>'Kalkylmall allmän'!J159+'Kalkylmall allmän'!J167+'Kalkylmall allmän'!K167+'Kalkylmall allmän'!L167+'Kalkylmall allmän'!M167</f>
        <v>0</v>
      </c>
      <c r="I19" s="200">
        <f>SUM(D19:H19)</f>
        <v>0</v>
      </c>
    </row>
    <row r="20" spans="1:10" ht="14" x14ac:dyDescent="0.15">
      <c r="A20" s="99" t="s">
        <v>12</v>
      </c>
      <c r="B20" s="91"/>
      <c r="C20" s="91"/>
      <c r="D20" s="103">
        <f>SUM(D16:D19)</f>
        <v>0</v>
      </c>
      <c r="E20" s="103">
        <f>SUM(E16:E19)</f>
        <v>0</v>
      </c>
      <c r="F20" s="103">
        <f>SUM(F16:F19)</f>
        <v>0</v>
      </c>
      <c r="G20" s="103">
        <f>SUM(G16:G19)</f>
        <v>0</v>
      </c>
      <c r="H20" s="103">
        <f t="shared" ref="H20" si="0">SUM(H16:H19)</f>
        <v>0</v>
      </c>
      <c r="I20" s="201">
        <f>SUM(I16:I19)</f>
        <v>0</v>
      </c>
    </row>
    <row r="21" spans="1:10" ht="14" x14ac:dyDescent="0.15">
      <c r="A21" s="99"/>
      <c r="B21" s="91"/>
      <c r="C21" s="91"/>
      <c r="D21" s="103"/>
      <c r="E21" s="103"/>
      <c r="F21" s="91"/>
      <c r="G21" s="91"/>
      <c r="H21" s="91"/>
      <c r="I21" s="202"/>
    </row>
    <row r="22" spans="1:10" ht="15" thickBot="1" x14ac:dyDescent="0.2">
      <c r="A22" s="213" t="s">
        <v>74</v>
      </c>
      <c r="B22" s="214">
        <v>0.5</v>
      </c>
      <c r="C22" s="215"/>
      <c r="D22" s="216">
        <f>(D16+D17)*B$22</f>
        <v>0</v>
      </c>
      <c r="E22" s="216">
        <f>(E16+E17)*B$22</f>
        <v>0</v>
      </c>
      <c r="F22" s="216">
        <f>(F16+F17)*B$22</f>
        <v>0</v>
      </c>
      <c r="G22" s="216">
        <f t="shared" ref="E22:H22" si="1">(G16+G17)*E22</f>
        <v>0</v>
      </c>
      <c r="H22" s="216">
        <f t="shared" si="1"/>
        <v>0</v>
      </c>
      <c r="I22" s="217">
        <f>SUM(D22:H22)</f>
        <v>0</v>
      </c>
    </row>
    <row r="23" spans="1:10" ht="15" thickTop="1" x14ac:dyDescent="0.15">
      <c r="A23" s="90" t="s">
        <v>13</v>
      </c>
      <c r="B23" s="90"/>
      <c r="C23" s="91"/>
      <c r="D23" s="105">
        <f>D20+D22</f>
        <v>0</v>
      </c>
      <c r="E23" s="105">
        <f>E20+E22</f>
        <v>0</v>
      </c>
      <c r="F23" s="105">
        <f>F20+F22</f>
        <v>0</v>
      </c>
      <c r="G23" s="105">
        <f t="shared" ref="G23:H23" si="2">G20+G22</f>
        <v>0</v>
      </c>
      <c r="H23" s="105">
        <f t="shared" si="2"/>
        <v>0</v>
      </c>
      <c r="I23" s="203">
        <f>I20+I22</f>
        <v>0</v>
      </c>
    </row>
    <row r="25" spans="1:10" ht="14" x14ac:dyDescent="0.15">
      <c r="A25" s="57"/>
      <c r="B25" s="57"/>
      <c r="C25" s="57"/>
      <c r="D25" s="57"/>
      <c r="E25" s="106"/>
      <c r="F25" s="106"/>
      <c r="G25" s="106"/>
      <c r="H25" s="106"/>
      <c r="I25" s="58"/>
      <c r="J25" s="58"/>
    </row>
    <row r="26" spans="1:10" ht="14" x14ac:dyDescent="0.15">
      <c r="A26" s="56" t="s">
        <v>14</v>
      </c>
      <c r="B26" s="57"/>
      <c r="C26" s="57"/>
      <c r="D26" s="57"/>
      <c r="E26" s="57"/>
      <c r="F26" s="57"/>
      <c r="G26" s="57"/>
      <c r="H26" s="57"/>
      <c r="I26" s="58"/>
      <c r="J26" s="58"/>
    </row>
    <row r="27" spans="1:10" ht="14" x14ac:dyDescent="0.15">
      <c r="A27" s="56"/>
      <c r="B27" s="57"/>
      <c r="C27" s="57"/>
      <c r="D27" s="57"/>
      <c r="E27" s="57"/>
      <c r="F27" s="57"/>
      <c r="G27" s="57"/>
      <c r="H27" s="57"/>
      <c r="I27" s="58"/>
      <c r="J27" s="58"/>
    </row>
    <row r="28" spans="1:10" ht="14" x14ac:dyDescent="0.15">
      <c r="A28" s="59"/>
      <c r="B28" s="60" t="s">
        <v>15</v>
      </c>
      <c r="C28" s="61"/>
      <c r="D28" s="62">
        <f>D15</f>
        <v>1</v>
      </c>
      <c r="E28" s="62">
        <f>E15</f>
        <v>2</v>
      </c>
      <c r="F28" s="62">
        <f>F15</f>
        <v>3</v>
      </c>
      <c r="G28" s="62">
        <f>G15</f>
        <v>4</v>
      </c>
      <c r="H28" s="62">
        <f>H15</f>
        <v>5</v>
      </c>
      <c r="I28" s="204" t="s">
        <v>7</v>
      </c>
      <c r="J28" s="58"/>
    </row>
    <row r="29" spans="1:10" ht="14" x14ac:dyDescent="0.15">
      <c r="A29" s="63" t="s">
        <v>16</v>
      </c>
      <c r="B29" s="2"/>
      <c r="C29" s="57"/>
      <c r="D29" s="3"/>
      <c r="E29" s="3"/>
      <c r="F29" s="3"/>
      <c r="G29" s="3"/>
      <c r="H29" s="3"/>
      <c r="I29" s="205">
        <f>SUM(D29:H29)</f>
        <v>0</v>
      </c>
      <c r="J29" s="58"/>
    </row>
    <row r="30" spans="1:10" ht="14" x14ac:dyDescent="0.15">
      <c r="A30" s="63" t="s">
        <v>17</v>
      </c>
      <c r="B30" s="2"/>
      <c r="C30" s="64"/>
      <c r="D30" s="3"/>
      <c r="E30" s="3"/>
      <c r="F30" s="2"/>
      <c r="G30" s="2"/>
      <c r="H30" s="2"/>
      <c r="I30" s="205">
        <f>SUM(D30:H30)</f>
        <v>0</v>
      </c>
      <c r="J30" s="58"/>
    </row>
    <row r="31" spans="1:10" ht="14" x14ac:dyDescent="0.15">
      <c r="A31" s="65" t="s">
        <v>41</v>
      </c>
      <c r="B31" s="57" t="s">
        <v>42</v>
      </c>
      <c r="C31" s="57"/>
      <c r="D31" s="3">
        <f>D23-SUM(D29:D30)</f>
        <v>0</v>
      </c>
      <c r="E31" s="3">
        <f>E23-SUM(E29:E30)</f>
        <v>0</v>
      </c>
      <c r="F31" s="3">
        <f>F23-SUM(F29:F30)</f>
        <v>0</v>
      </c>
      <c r="G31" s="3">
        <f>G23-SUM(G29:G30)</f>
        <v>0</v>
      </c>
      <c r="H31" s="3">
        <f>H23-SUM(H29:H30)</f>
        <v>0</v>
      </c>
      <c r="I31" s="206">
        <f>SUM(D31:H31)</f>
        <v>0</v>
      </c>
      <c r="J31" s="58"/>
    </row>
    <row r="32" spans="1:10" ht="14" x14ac:dyDescent="0.15">
      <c r="A32" s="56" t="s">
        <v>18</v>
      </c>
      <c r="B32" s="66"/>
      <c r="C32" s="67"/>
      <c r="D32" s="68">
        <f>SUM(D29:D31)</f>
        <v>0</v>
      </c>
      <c r="E32" s="68">
        <f t="shared" ref="E32:H32" si="3">SUM(E29:E31)</f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207">
        <f>SUM(I29:I31)</f>
        <v>0</v>
      </c>
      <c r="J32" s="58"/>
    </row>
    <row r="33" spans="1:10" ht="14" x14ac:dyDescent="0.15">
      <c r="A33" s="56"/>
      <c r="B33" s="56"/>
      <c r="C33" s="57"/>
      <c r="D33" s="69"/>
      <c r="E33" s="69"/>
      <c r="F33" s="69"/>
      <c r="G33" s="69"/>
      <c r="H33" s="69"/>
      <c r="I33" s="70"/>
      <c r="J33" s="58"/>
    </row>
    <row r="34" spans="1:10" ht="14" x14ac:dyDescent="0.15">
      <c r="A34" s="56"/>
      <c r="B34" s="56"/>
      <c r="C34" s="57"/>
      <c r="D34" s="69"/>
      <c r="E34" s="69"/>
      <c r="F34" s="69"/>
      <c r="G34" s="69"/>
      <c r="H34" s="69"/>
      <c r="I34" s="70"/>
      <c r="J34" s="58"/>
    </row>
    <row r="35" spans="1:10" ht="15" x14ac:dyDescent="0.2">
      <c r="A35" s="57" t="s">
        <v>19</v>
      </c>
      <c r="B35" s="56"/>
      <c r="C35" s="57"/>
      <c r="D35" s="71" t="s">
        <v>20</v>
      </c>
      <c r="E35" s="71"/>
      <c r="F35" s="71"/>
      <c r="G35" s="72"/>
      <c r="H35" s="58"/>
      <c r="I35" s="58"/>
      <c r="J35" s="58"/>
    </row>
    <row r="36" spans="1:10" ht="14" x14ac:dyDescent="0.15">
      <c r="A36" s="73"/>
      <c r="B36" s="57"/>
      <c r="C36" s="57"/>
      <c r="D36" s="74"/>
      <c r="E36" s="74"/>
      <c r="F36" s="74"/>
      <c r="G36" s="74"/>
      <c r="H36" s="58"/>
      <c r="I36" s="58"/>
      <c r="J36" s="58"/>
    </row>
    <row r="37" spans="1:10" ht="14" x14ac:dyDescent="0.15">
      <c r="A37" s="75"/>
      <c r="B37" s="57"/>
      <c r="C37" s="57"/>
      <c r="D37" s="76"/>
      <c r="E37" s="76"/>
      <c r="F37" s="76"/>
      <c r="G37" s="76"/>
      <c r="H37" s="58"/>
      <c r="I37" s="58"/>
      <c r="J37" s="58"/>
    </row>
    <row r="38" spans="1:10" ht="15" x14ac:dyDescent="0.2">
      <c r="A38" s="58"/>
      <c r="B38" s="77"/>
      <c r="C38" s="77"/>
      <c r="D38" s="78"/>
      <c r="E38" s="78"/>
      <c r="F38" s="78"/>
      <c r="G38" s="78"/>
      <c r="H38" s="58"/>
      <c r="I38" s="58"/>
      <c r="J38" s="58"/>
    </row>
    <row r="39" spans="1:10" ht="15" x14ac:dyDescent="0.2">
      <c r="A39" s="58"/>
      <c r="B39" s="58"/>
      <c r="C39" s="58"/>
      <c r="D39" s="76"/>
      <c r="E39" s="76"/>
      <c r="F39" s="79"/>
      <c r="G39" s="79"/>
      <c r="H39" s="58"/>
      <c r="I39" s="58"/>
      <c r="J39" s="58"/>
    </row>
    <row r="40" spans="1:10" x14ac:dyDescent="0.15">
      <c r="A40" s="58"/>
      <c r="B40" s="58"/>
      <c r="C40" s="58"/>
      <c r="D40" s="80" t="s">
        <v>21</v>
      </c>
      <c r="E40" s="58"/>
      <c r="F40" s="58"/>
      <c r="G40" s="58"/>
      <c r="H40" s="58"/>
      <c r="I40" s="58"/>
      <c r="J40" s="58"/>
    </row>
    <row r="41" spans="1:10" x14ac:dyDescent="0.15">
      <c r="A41" s="58"/>
      <c r="B41" s="58"/>
      <c r="C41" s="58"/>
      <c r="D41" s="58"/>
      <c r="E41" s="58"/>
      <c r="F41" s="58"/>
      <c r="G41" s="58"/>
      <c r="H41" s="58"/>
      <c r="I41" s="58"/>
      <c r="J41" s="58"/>
    </row>
    <row r="42" spans="1:10" ht="15" x14ac:dyDescent="0.2">
      <c r="A42" s="58"/>
      <c r="B42" s="58"/>
      <c r="C42" s="58"/>
      <c r="D42" s="58"/>
      <c r="E42" s="72"/>
      <c r="F42" s="72"/>
      <c r="G42" s="72"/>
      <c r="H42" s="58"/>
      <c r="I42" s="58"/>
      <c r="J42" s="58"/>
    </row>
    <row r="43" spans="1:10" ht="14" x14ac:dyDescent="0.15">
      <c r="A43" s="57" t="s">
        <v>22</v>
      </c>
      <c r="B43" s="57"/>
      <c r="C43" s="57"/>
      <c r="D43" s="57" t="s">
        <v>95</v>
      </c>
      <c r="E43" s="57"/>
      <c r="F43" s="58"/>
      <c r="G43" s="58"/>
      <c r="H43" s="58"/>
      <c r="I43" s="58"/>
      <c r="J43" s="58"/>
    </row>
    <row r="44" spans="1:10" ht="14" x14ac:dyDescent="0.15">
      <c r="A44" s="2"/>
      <c r="B44" s="2"/>
      <c r="C44" s="57"/>
      <c r="D44" s="2"/>
      <c r="E44" s="2"/>
      <c r="F44" s="2"/>
      <c r="G44" s="81"/>
      <c r="H44" s="58"/>
      <c r="I44" s="58"/>
      <c r="J44" s="58"/>
    </row>
    <row r="45" spans="1:10" ht="14" x14ac:dyDescent="0.15">
      <c r="A45" s="82"/>
      <c r="B45" s="82"/>
      <c r="C45" s="57"/>
      <c r="D45" s="82"/>
      <c r="E45" s="82"/>
      <c r="F45" s="75"/>
      <c r="G45" s="75"/>
      <c r="H45" s="58"/>
      <c r="I45" s="58"/>
      <c r="J45" s="58"/>
    </row>
    <row r="46" spans="1:10" x14ac:dyDescent="0.15">
      <c r="A46" s="81"/>
      <c r="B46" s="81"/>
      <c r="C46" s="58"/>
      <c r="D46" s="81"/>
      <c r="E46" s="81"/>
      <c r="F46" s="81"/>
      <c r="G46" s="81"/>
      <c r="H46" s="58"/>
      <c r="I46" s="58"/>
      <c r="J46" s="58"/>
    </row>
    <row r="47" spans="1:10" ht="14" x14ac:dyDescent="0.15">
      <c r="A47" s="82"/>
      <c r="B47" s="82"/>
      <c r="C47" s="57"/>
      <c r="D47" s="82"/>
      <c r="E47" s="82"/>
      <c r="F47" s="75"/>
      <c r="G47" s="75"/>
      <c r="H47" s="58"/>
      <c r="I47" s="58"/>
      <c r="J47" s="58"/>
    </row>
    <row r="48" spans="1:10" x14ac:dyDescent="0.15">
      <c r="A48" s="58" t="s">
        <v>21</v>
      </c>
      <c r="B48" s="58"/>
      <c r="C48" s="58"/>
      <c r="D48" s="58" t="s">
        <v>21</v>
      </c>
      <c r="E48" s="58"/>
      <c r="F48" s="58"/>
      <c r="G48" s="58"/>
      <c r="H48" s="58"/>
      <c r="I48" s="58"/>
      <c r="J48" s="58"/>
    </row>
    <row r="49" spans="1:10" x14ac:dyDescent="0.15">
      <c r="A49" s="58"/>
      <c r="B49" s="58"/>
      <c r="C49" s="58"/>
      <c r="D49" s="58"/>
      <c r="E49" s="58"/>
      <c r="F49" s="58"/>
      <c r="G49" s="58"/>
      <c r="H49" s="58"/>
      <c r="I49" s="58"/>
      <c r="J49" s="58"/>
    </row>
    <row r="50" spans="1:10" x14ac:dyDescent="0.15">
      <c r="A50" s="58"/>
      <c r="B50" s="58"/>
      <c r="C50" s="58"/>
      <c r="D50" s="58"/>
      <c r="E50" s="58"/>
      <c r="F50" s="58"/>
      <c r="G50" s="58"/>
      <c r="H50" s="58"/>
      <c r="I50" s="58"/>
      <c r="J50" s="58"/>
    </row>
    <row r="51" spans="1:10" x14ac:dyDescent="0.15">
      <c r="A51" s="58"/>
      <c r="B51" s="58"/>
      <c r="C51" s="58"/>
      <c r="D51" s="58"/>
      <c r="E51" s="58"/>
      <c r="F51" s="58"/>
      <c r="G51" s="58"/>
      <c r="H51" s="58"/>
      <c r="I51" s="58"/>
      <c r="J51" s="58"/>
    </row>
    <row r="52" spans="1:10" x14ac:dyDescent="0.15">
      <c r="A52" s="58"/>
      <c r="B52" s="58"/>
      <c r="C52" s="58"/>
      <c r="D52" s="58"/>
      <c r="E52" s="58"/>
      <c r="F52" s="58"/>
      <c r="G52" s="58"/>
      <c r="H52" s="58"/>
      <c r="I52" s="58"/>
      <c r="J52" s="58"/>
    </row>
  </sheetData>
  <mergeCells count="1">
    <mergeCell ref="A3:I3"/>
  </mergeCells>
  <pageMargins left="0.78740157480314965" right="0.78740157480314965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7"/>
  <sheetViews>
    <sheetView zoomScale="131" zoomScaleNormal="131" zoomScalePageLayoutView="131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N104" sqref="N104"/>
    </sheetView>
  </sheetViews>
  <sheetFormatPr baseColWidth="10" defaultColWidth="8.83203125" defaultRowHeight="12" x14ac:dyDescent="0.15"/>
  <cols>
    <col min="1" max="1" width="1.5" style="6" customWidth="1"/>
    <col min="2" max="2" width="25.83203125" style="6" customWidth="1"/>
    <col min="3" max="3" width="13.33203125" style="6" customWidth="1"/>
    <col min="4" max="4" width="12.1640625" style="6" customWidth="1"/>
    <col min="5" max="6" width="10.83203125" style="6" customWidth="1"/>
    <col min="7" max="8" width="10.33203125" style="6" customWidth="1"/>
    <col min="9" max="9" width="12.1640625" style="7" customWidth="1"/>
    <col min="10" max="10" width="11.1640625" style="7" customWidth="1"/>
    <col min="11" max="11" width="10" style="7" customWidth="1"/>
    <col min="12" max="12" width="10.1640625" style="6" customWidth="1"/>
    <col min="13" max="14" width="11.33203125" style="6" customWidth="1"/>
    <col min="15" max="15" width="16.5" style="6" customWidth="1"/>
    <col min="16" max="16" width="11.1640625" style="6" customWidth="1"/>
    <col min="17" max="17" width="13.6640625" style="6" customWidth="1"/>
    <col min="18" max="231" width="8.83203125" style="6"/>
    <col min="232" max="232" width="36" style="6" bestFit="1" customWidth="1"/>
    <col min="233" max="233" width="24.5" style="6" customWidth="1"/>
    <col min="234" max="234" width="12.33203125" style="6" bestFit="1" customWidth="1"/>
    <col min="235" max="235" width="8.83203125" style="6" bestFit="1" customWidth="1"/>
    <col min="236" max="236" width="12" style="6" bestFit="1" customWidth="1"/>
    <col min="237" max="237" width="11.5" style="6" bestFit="1" customWidth="1"/>
    <col min="238" max="238" width="18.5" style="6" bestFit="1" customWidth="1"/>
    <col min="239" max="239" width="15.83203125" style="6" bestFit="1" customWidth="1"/>
    <col min="240" max="240" width="19.6640625" style="6" bestFit="1" customWidth="1"/>
    <col min="241" max="241" width="5.5" style="6" customWidth="1"/>
    <col min="242" max="245" width="0" style="6" hidden="1" customWidth="1"/>
    <col min="246" max="246" width="18.33203125" style="6" customWidth="1"/>
    <col min="247" max="247" width="15.1640625" style="6" bestFit="1" customWidth="1"/>
    <col min="248" max="487" width="8.83203125" style="6"/>
    <col min="488" max="488" width="36" style="6" bestFit="1" customWidth="1"/>
    <col min="489" max="489" width="24.5" style="6" customWidth="1"/>
    <col min="490" max="490" width="12.33203125" style="6" bestFit="1" customWidth="1"/>
    <col min="491" max="491" width="8.83203125" style="6" bestFit="1" customWidth="1"/>
    <col min="492" max="492" width="12" style="6" bestFit="1" customWidth="1"/>
    <col min="493" max="493" width="11.5" style="6" bestFit="1" customWidth="1"/>
    <col min="494" max="494" width="18.5" style="6" bestFit="1" customWidth="1"/>
    <col min="495" max="495" width="15.83203125" style="6" bestFit="1" customWidth="1"/>
    <col min="496" max="496" width="19.6640625" style="6" bestFit="1" customWidth="1"/>
    <col min="497" max="497" width="5.5" style="6" customWidth="1"/>
    <col min="498" max="501" width="0" style="6" hidden="1" customWidth="1"/>
    <col min="502" max="502" width="18.33203125" style="6" customWidth="1"/>
    <col min="503" max="503" width="15.1640625" style="6" bestFit="1" customWidth="1"/>
    <col min="504" max="743" width="8.83203125" style="6"/>
    <col min="744" max="744" width="36" style="6" bestFit="1" customWidth="1"/>
    <col min="745" max="745" width="24.5" style="6" customWidth="1"/>
    <col min="746" max="746" width="12.33203125" style="6" bestFit="1" customWidth="1"/>
    <col min="747" max="747" width="8.83203125" style="6" bestFit="1" customWidth="1"/>
    <col min="748" max="748" width="12" style="6" bestFit="1" customWidth="1"/>
    <col min="749" max="749" width="11.5" style="6" bestFit="1" customWidth="1"/>
    <col min="750" max="750" width="18.5" style="6" bestFit="1" customWidth="1"/>
    <col min="751" max="751" width="15.83203125" style="6" bestFit="1" customWidth="1"/>
    <col min="752" max="752" width="19.6640625" style="6" bestFit="1" customWidth="1"/>
    <col min="753" max="753" width="5.5" style="6" customWidth="1"/>
    <col min="754" max="757" width="0" style="6" hidden="1" customWidth="1"/>
    <col min="758" max="758" width="18.33203125" style="6" customWidth="1"/>
    <col min="759" max="759" width="15.1640625" style="6" bestFit="1" customWidth="1"/>
    <col min="760" max="999" width="8.83203125" style="6"/>
    <col min="1000" max="1000" width="36" style="6" bestFit="1" customWidth="1"/>
    <col min="1001" max="1001" width="24.5" style="6" customWidth="1"/>
    <col min="1002" max="1002" width="12.33203125" style="6" bestFit="1" customWidth="1"/>
    <col min="1003" max="1003" width="8.83203125" style="6" bestFit="1" customWidth="1"/>
    <col min="1004" max="1004" width="12" style="6" bestFit="1" customWidth="1"/>
    <col min="1005" max="1005" width="11.5" style="6" bestFit="1" customWidth="1"/>
    <col min="1006" max="1006" width="18.5" style="6" bestFit="1" customWidth="1"/>
    <col min="1007" max="1007" width="15.83203125" style="6" bestFit="1" customWidth="1"/>
    <col min="1008" max="1008" width="19.6640625" style="6" bestFit="1" customWidth="1"/>
    <col min="1009" max="1009" width="5.5" style="6" customWidth="1"/>
    <col min="1010" max="1013" width="0" style="6" hidden="1" customWidth="1"/>
    <col min="1014" max="1014" width="18.33203125" style="6" customWidth="1"/>
    <col min="1015" max="1015" width="15.1640625" style="6" bestFit="1" customWidth="1"/>
    <col min="1016" max="1255" width="8.83203125" style="6"/>
    <col min="1256" max="1256" width="36" style="6" bestFit="1" customWidth="1"/>
    <col min="1257" max="1257" width="24.5" style="6" customWidth="1"/>
    <col min="1258" max="1258" width="12.33203125" style="6" bestFit="1" customWidth="1"/>
    <col min="1259" max="1259" width="8.83203125" style="6" bestFit="1" customWidth="1"/>
    <col min="1260" max="1260" width="12" style="6" bestFit="1" customWidth="1"/>
    <col min="1261" max="1261" width="11.5" style="6" bestFit="1" customWidth="1"/>
    <col min="1262" max="1262" width="18.5" style="6" bestFit="1" customWidth="1"/>
    <col min="1263" max="1263" width="15.83203125" style="6" bestFit="1" customWidth="1"/>
    <col min="1264" max="1264" width="19.6640625" style="6" bestFit="1" customWidth="1"/>
    <col min="1265" max="1265" width="5.5" style="6" customWidth="1"/>
    <col min="1266" max="1269" width="0" style="6" hidden="1" customWidth="1"/>
    <col min="1270" max="1270" width="18.33203125" style="6" customWidth="1"/>
    <col min="1271" max="1271" width="15.1640625" style="6" bestFit="1" customWidth="1"/>
    <col min="1272" max="1511" width="8.83203125" style="6"/>
    <col min="1512" max="1512" width="36" style="6" bestFit="1" customWidth="1"/>
    <col min="1513" max="1513" width="24.5" style="6" customWidth="1"/>
    <col min="1514" max="1514" width="12.33203125" style="6" bestFit="1" customWidth="1"/>
    <col min="1515" max="1515" width="8.83203125" style="6" bestFit="1" customWidth="1"/>
    <col min="1516" max="1516" width="12" style="6" bestFit="1" customWidth="1"/>
    <col min="1517" max="1517" width="11.5" style="6" bestFit="1" customWidth="1"/>
    <col min="1518" max="1518" width="18.5" style="6" bestFit="1" customWidth="1"/>
    <col min="1519" max="1519" width="15.83203125" style="6" bestFit="1" customWidth="1"/>
    <col min="1520" max="1520" width="19.6640625" style="6" bestFit="1" customWidth="1"/>
    <col min="1521" max="1521" width="5.5" style="6" customWidth="1"/>
    <col min="1522" max="1525" width="0" style="6" hidden="1" customWidth="1"/>
    <col min="1526" max="1526" width="18.33203125" style="6" customWidth="1"/>
    <col min="1527" max="1527" width="15.1640625" style="6" bestFit="1" customWidth="1"/>
    <col min="1528" max="1767" width="8.83203125" style="6"/>
    <col min="1768" max="1768" width="36" style="6" bestFit="1" customWidth="1"/>
    <col min="1769" max="1769" width="24.5" style="6" customWidth="1"/>
    <col min="1770" max="1770" width="12.33203125" style="6" bestFit="1" customWidth="1"/>
    <col min="1771" max="1771" width="8.83203125" style="6" bestFit="1" customWidth="1"/>
    <col min="1772" max="1772" width="12" style="6" bestFit="1" customWidth="1"/>
    <col min="1773" max="1773" width="11.5" style="6" bestFit="1" customWidth="1"/>
    <col min="1774" max="1774" width="18.5" style="6" bestFit="1" customWidth="1"/>
    <col min="1775" max="1775" width="15.83203125" style="6" bestFit="1" customWidth="1"/>
    <col min="1776" max="1776" width="19.6640625" style="6" bestFit="1" customWidth="1"/>
    <col min="1777" max="1777" width="5.5" style="6" customWidth="1"/>
    <col min="1778" max="1781" width="0" style="6" hidden="1" customWidth="1"/>
    <col min="1782" max="1782" width="18.33203125" style="6" customWidth="1"/>
    <col min="1783" max="1783" width="15.1640625" style="6" bestFit="1" customWidth="1"/>
    <col min="1784" max="2023" width="8.83203125" style="6"/>
    <col min="2024" max="2024" width="36" style="6" bestFit="1" customWidth="1"/>
    <col min="2025" max="2025" width="24.5" style="6" customWidth="1"/>
    <col min="2026" max="2026" width="12.33203125" style="6" bestFit="1" customWidth="1"/>
    <col min="2027" max="2027" width="8.83203125" style="6" bestFit="1" customWidth="1"/>
    <col min="2028" max="2028" width="12" style="6" bestFit="1" customWidth="1"/>
    <col min="2029" max="2029" width="11.5" style="6" bestFit="1" customWidth="1"/>
    <col min="2030" max="2030" width="18.5" style="6" bestFit="1" customWidth="1"/>
    <col min="2031" max="2031" width="15.83203125" style="6" bestFit="1" customWidth="1"/>
    <col min="2032" max="2032" width="19.6640625" style="6" bestFit="1" customWidth="1"/>
    <col min="2033" max="2033" width="5.5" style="6" customWidth="1"/>
    <col min="2034" max="2037" width="0" style="6" hidden="1" customWidth="1"/>
    <col min="2038" max="2038" width="18.33203125" style="6" customWidth="1"/>
    <col min="2039" max="2039" width="15.1640625" style="6" bestFit="1" customWidth="1"/>
    <col min="2040" max="2279" width="8.83203125" style="6"/>
    <col min="2280" max="2280" width="36" style="6" bestFit="1" customWidth="1"/>
    <col min="2281" max="2281" width="24.5" style="6" customWidth="1"/>
    <col min="2282" max="2282" width="12.33203125" style="6" bestFit="1" customWidth="1"/>
    <col min="2283" max="2283" width="8.83203125" style="6" bestFit="1" customWidth="1"/>
    <col min="2284" max="2284" width="12" style="6" bestFit="1" customWidth="1"/>
    <col min="2285" max="2285" width="11.5" style="6" bestFit="1" customWidth="1"/>
    <col min="2286" max="2286" width="18.5" style="6" bestFit="1" customWidth="1"/>
    <col min="2287" max="2287" width="15.83203125" style="6" bestFit="1" customWidth="1"/>
    <col min="2288" max="2288" width="19.6640625" style="6" bestFit="1" customWidth="1"/>
    <col min="2289" max="2289" width="5.5" style="6" customWidth="1"/>
    <col min="2290" max="2293" width="0" style="6" hidden="1" customWidth="1"/>
    <col min="2294" max="2294" width="18.33203125" style="6" customWidth="1"/>
    <col min="2295" max="2295" width="15.1640625" style="6" bestFit="1" customWidth="1"/>
    <col min="2296" max="2535" width="8.83203125" style="6"/>
    <col min="2536" max="2536" width="36" style="6" bestFit="1" customWidth="1"/>
    <col min="2537" max="2537" width="24.5" style="6" customWidth="1"/>
    <col min="2538" max="2538" width="12.33203125" style="6" bestFit="1" customWidth="1"/>
    <col min="2539" max="2539" width="8.83203125" style="6" bestFit="1" customWidth="1"/>
    <col min="2540" max="2540" width="12" style="6" bestFit="1" customWidth="1"/>
    <col min="2541" max="2541" width="11.5" style="6" bestFit="1" customWidth="1"/>
    <col min="2542" max="2542" width="18.5" style="6" bestFit="1" customWidth="1"/>
    <col min="2543" max="2543" width="15.83203125" style="6" bestFit="1" customWidth="1"/>
    <col min="2544" max="2544" width="19.6640625" style="6" bestFit="1" customWidth="1"/>
    <col min="2545" max="2545" width="5.5" style="6" customWidth="1"/>
    <col min="2546" max="2549" width="0" style="6" hidden="1" customWidth="1"/>
    <col min="2550" max="2550" width="18.33203125" style="6" customWidth="1"/>
    <col min="2551" max="2551" width="15.1640625" style="6" bestFit="1" customWidth="1"/>
    <col min="2552" max="2791" width="8.83203125" style="6"/>
    <col min="2792" max="2792" width="36" style="6" bestFit="1" customWidth="1"/>
    <col min="2793" max="2793" width="24.5" style="6" customWidth="1"/>
    <col min="2794" max="2794" width="12.33203125" style="6" bestFit="1" customWidth="1"/>
    <col min="2795" max="2795" width="8.83203125" style="6" bestFit="1" customWidth="1"/>
    <col min="2796" max="2796" width="12" style="6" bestFit="1" customWidth="1"/>
    <col min="2797" max="2797" width="11.5" style="6" bestFit="1" customWidth="1"/>
    <col min="2798" max="2798" width="18.5" style="6" bestFit="1" customWidth="1"/>
    <col min="2799" max="2799" width="15.83203125" style="6" bestFit="1" customWidth="1"/>
    <col min="2800" max="2800" width="19.6640625" style="6" bestFit="1" customWidth="1"/>
    <col min="2801" max="2801" width="5.5" style="6" customWidth="1"/>
    <col min="2802" max="2805" width="0" style="6" hidden="1" customWidth="1"/>
    <col min="2806" max="2806" width="18.33203125" style="6" customWidth="1"/>
    <col min="2807" max="2807" width="15.1640625" style="6" bestFit="1" customWidth="1"/>
    <col min="2808" max="3047" width="8.83203125" style="6"/>
    <col min="3048" max="3048" width="36" style="6" bestFit="1" customWidth="1"/>
    <col min="3049" max="3049" width="24.5" style="6" customWidth="1"/>
    <col min="3050" max="3050" width="12.33203125" style="6" bestFit="1" customWidth="1"/>
    <col min="3051" max="3051" width="8.83203125" style="6" bestFit="1" customWidth="1"/>
    <col min="3052" max="3052" width="12" style="6" bestFit="1" customWidth="1"/>
    <col min="3053" max="3053" width="11.5" style="6" bestFit="1" customWidth="1"/>
    <col min="3054" max="3054" width="18.5" style="6" bestFit="1" customWidth="1"/>
    <col min="3055" max="3055" width="15.83203125" style="6" bestFit="1" customWidth="1"/>
    <col min="3056" max="3056" width="19.6640625" style="6" bestFit="1" customWidth="1"/>
    <col min="3057" max="3057" width="5.5" style="6" customWidth="1"/>
    <col min="3058" max="3061" width="0" style="6" hidden="1" customWidth="1"/>
    <col min="3062" max="3062" width="18.33203125" style="6" customWidth="1"/>
    <col min="3063" max="3063" width="15.1640625" style="6" bestFit="1" customWidth="1"/>
    <col min="3064" max="3303" width="8.83203125" style="6"/>
    <col min="3304" max="3304" width="36" style="6" bestFit="1" customWidth="1"/>
    <col min="3305" max="3305" width="24.5" style="6" customWidth="1"/>
    <col min="3306" max="3306" width="12.33203125" style="6" bestFit="1" customWidth="1"/>
    <col min="3307" max="3307" width="8.83203125" style="6" bestFit="1" customWidth="1"/>
    <col min="3308" max="3308" width="12" style="6" bestFit="1" customWidth="1"/>
    <col min="3309" max="3309" width="11.5" style="6" bestFit="1" customWidth="1"/>
    <col min="3310" max="3310" width="18.5" style="6" bestFit="1" customWidth="1"/>
    <col min="3311" max="3311" width="15.83203125" style="6" bestFit="1" customWidth="1"/>
    <col min="3312" max="3312" width="19.6640625" style="6" bestFit="1" customWidth="1"/>
    <col min="3313" max="3313" width="5.5" style="6" customWidth="1"/>
    <col min="3314" max="3317" width="0" style="6" hidden="1" customWidth="1"/>
    <col min="3318" max="3318" width="18.33203125" style="6" customWidth="1"/>
    <col min="3319" max="3319" width="15.1640625" style="6" bestFit="1" customWidth="1"/>
    <col min="3320" max="3559" width="8.83203125" style="6"/>
    <col min="3560" max="3560" width="36" style="6" bestFit="1" customWidth="1"/>
    <col min="3561" max="3561" width="24.5" style="6" customWidth="1"/>
    <col min="3562" max="3562" width="12.33203125" style="6" bestFit="1" customWidth="1"/>
    <col min="3563" max="3563" width="8.83203125" style="6" bestFit="1" customWidth="1"/>
    <col min="3564" max="3564" width="12" style="6" bestFit="1" customWidth="1"/>
    <col min="3565" max="3565" width="11.5" style="6" bestFit="1" customWidth="1"/>
    <col min="3566" max="3566" width="18.5" style="6" bestFit="1" customWidth="1"/>
    <col min="3567" max="3567" width="15.83203125" style="6" bestFit="1" customWidth="1"/>
    <col min="3568" max="3568" width="19.6640625" style="6" bestFit="1" customWidth="1"/>
    <col min="3569" max="3569" width="5.5" style="6" customWidth="1"/>
    <col min="3570" max="3573" width="0" style="6" hidden="1" customWidth="1"/>
    <col min="3574" max="3574" width="18.33203125" style="6" customWidth="1"/>
    <col min="3575" max="3575" width="15.1640625" style="6" bestFit="1" customWidth="1"/>
    <col min="3576" max="3815" width="8.83203125" style="6"/>
    <col min="3816" max="3816" width="36" style="6" bestFit="1" customWidth="1"/>
    <col min="3817" max="3817" width="24.5" style="6" customWidth="1"/>
    <col min="3818" max="3818" width="12.33203125" style="6" bestFit="1" customWidth="1"/>
    <col min="3819" max="3819" width="8.83203125" style="6" bestFit="1" customWidth="1"/>
    <col min="3820" max="3820" width="12" style="6" bestFit="1" customWidth="1"/>
    <col min="3821" max="3821" width="11.5" style="6" bestFit="1" customWidth="1"/>
    <col min="3822" max="3822" width="18.5" style="6" bestFit="1" customWidth="1"/>
    <col min="3823" max="3823" width="15.83203125" style="6" bestFit="1" customWidth="1"/>
    <col min="3824" max="3824" width="19.6640625" style="6" bestFit="1" customWidth="1"/>
    <col min="3825" max="3825" width="5.5" style="6" customWidth="1"/>
    <col min="3826" max="3829" width="0" style="6" hidden="1" customWidth="1"/>
    <col min="3830" max="3830" width="18.33203125" style="6" customWidth="1"/>
    <col min="3831" max="3831" width="15.1640625" style="6" bestFit="1" customWidth="1"/>
    <col min="3832" max="4071" width="8.83203125" style="6"/>
    <col min="4072" max="4072" width="36" style="6" bestFit="1" customWidth="1"/>
    <col min="4073" max="4073" width="24.5" style="6" customWidth="1"/>
    <col min="4074" max="4074" width="12.33203125" style="6" bestFit="1" customWidth="1"/>
    <col min="4075" max="4075" width="8.83203125" style="6" bestFit="1" customWidth="1"/>
    <col min="4076" max="4076" width="12" style="6" bestFit="1" customWidth="1"/>
    <col min="4077" max="4077" width="11.5" style="6" bestFit="1" customWidth="1"/>
    <col min="4078" max="4078" width="18.5" style="6" bestFit="1" customWidth="1"/>
    <col min="4079" max="4079" width="15.83203125" style="6" bestFit="1" customWidth="1"/>
    <col min="4080" max="4080" width="19.6640625" style="6" bestFit="1" customWidth="1"/>
    <col min="4081" max="4081" width="5.5" style="6" customWidth="1"/>
    <col min="4082" max="4085" width="0" style="6" hidden="1" customWidth="1"/>
    <col min="4086" max="4086" width="18.33203125" style="6" customWidth="1"/>
    <col min="4087" max="4087" width="15.1640625" style="6" bestFit="1" customWidth="1"/>
    <col min="4088" max="4327" width="8.83203125" style="6"/>
    <col min="4328" max="4328" width="36" style="6" bestFit="1" customWidth="1"/>
    <col min="4329" max="4329" width="24.5" style="6" customWidth="1"/>
    <col min="4330" max="4330" width="12.33203125" style="6" bestFit="1" customWidth="1"/>
    <col min="4331" max="4331" width="8.83203125" style="6" bestFit="1" customWidth="1"/>
    <col min="4332" max="4332" width="12" style="6" bestFit="1" customWidth="1"/>
    <col min="4333" max="4333" width="11.5" style="6" bestFit="1" customWidth="1"/>
    <col min="4334" max="4334" width="18.5" style="6" bestFit="1" customWidth="1"/>
    <col min="4335" max="4335" width="15.83203125" style="6" bestFit="1" customWidth="1"/>
    <col min="4336" max="4336" width="19.6640625" style="6" bestFit="1" customWidth="1"/>
    <col min="4337" max="4337" width="5.5" style="6" customWidth="1"/>
    <col min="4338" max="4341" width="0" style="6" hidden="1" customWidth="1"/>
    <col min="4342" max="4342" width="18.33203125" style="6" customWidth="1"/>
    <col min="4343" max="4343" width="15.1640625" style="6" bestFit="1" customWidth="1"/>
    <col min="4344" max="4583" width="8.83203125" style="6"/>
    <col min="4584" max="4584" width="36" style="6" bestFit="1" customWidth="1"/>
    <col min="4585" max="4585" width="24.5" style="6" customWidth="1"/>
    <col min="4586" max="4586" width="12.33203125" style="6" bestFit="1" customWidth="1"/>
    <col min="4587" max="4587" width="8.83203125" style="6" bestFit="1" customWidth="1"/>
    <col min="4588" max="4588" width="12" style="6" bestFit="1" customWidth="1"/>
    <col min="4589" max="4589" width="11.5" style="6" bestFit="1" customWidth="1"/>
    <col min="4590" max="4590" width="18.5" style="6" bestFit="1" customWidth="1"/>
    <col min="4591" max="4591" width="15.83203125" style="6" bestFit="1" customWidth="1"/>
    <col min="4592" max="4592" width="19.6640625" style="6" bestFit="1" customWidth="1"/>
    <col min="4593" max="4593" width="5.5" style="6" customWidth="1"/>
    <col min="4594" max="4597" width="0" style="6" hidden="1" customWidth="1"/>
    <col min="4598" max="4598" width="18.33203125" style="6" customWidth="1"/>
    <col min="4599" max="4599" width="15.1640625" style="6" bestFit="1" customWidth="1"/>
    <col min="4600" max="4839" width="8.83203125" style="6"/>
    <col min="4840" max="4840" width="36" style="6" bestFit="1" customWidth="1"/>
    <col min="4841" max="4841" width="24.5" style="6" customWidth="1"/>
    <col min="4842" max="4842" width="12.33203125" style="6" bestFit="1" customWidth="1"/>
    <col min="4843" max="4843" width="8.83203125" style="6" bestFit="1" customWidth="1"/>
    <col min="4844" max="4844" width="12" style="6" bestFit="1" customWidth="1"/>
    <col min="4845" max="4845" width="11.5" style="6" bestFit="1" customWidth="1"/>
    <col min="4846" max="4846" width="18.5" style="6" bestFit="1" customWidth="1"/>
    <col min="4847" max="4847" width="15.83203125" style="6" bestFit="1" customWidth="1"/>
    <col min="4848" max="4848" width="19.6640625" style="6" bestFit="1" customWidth="1"/>
    <col min="4849" max="4849" width="5.5" style="6" customWidth="1"/>
    <col min="4850" max="4853" width="0" style="6" hidden="1" customWidth="1"/>
    <col min="4854" max="4854" width="18.33203125" style="6" customWidth="1"/>
    <col min="4855" max="4855" width="15.1640625" style="6" bestFit="1" customWidth="1"/>
    <col min="4856" max="5095" width="8.83203125" style="6"/>
    <col min="5096" max="5096" width="36" style="6" bestFit="1" customWidth="1"/>
    <col min="5097" max="5097" width="24.5" style="6" customWidth="1"/>
    <col min="5098" max="5098" width="12.33203125" style="6" bestFit="1" customWidth="1"/>
    <col min="5099" max="5099" width="8.83203125" style="6" bestFit="1" customWidth="1"/>
    <col min="5100" max="5100" width="12" style="6" bestFit="1" customWidth="1"/>
    <col min="5101" max="5101" width="11.5" style="6" bestFit="1" customWidth="1"/>
    <col min="5102" max="5102" width="18.5" style="6" bestFit="1" customWidth="1"/>
    <col min="5103" max="5103" width="15.83203125" style="6" bestFit="1" customWidth="1"/>
    <col min="5104" max="5104" width="19.6640625" style="6" bestFit="1" customWidth="1"/>
    <col min="5105" max="5105" width="5.5" style="6" customWidth="1"/>
    <col min="5106" max="5109" width="0" style="6" hidden="1" customWidth="1"/>
    <col min="5110" max="5110" width="18.33203125" style="6" customWidth="1"/>
    <col min="5111" max="5111" width="15.1640625" style="6" bestFit="1" customWidth="1"/>
    <col min="5112" max="5351" width="8.83203125" style="6"/>
    <col min="5352" max="5352" width="36" style="6" bestFit="1" customWidth="1"/>
    <col min="5353" max="5353" width="24.5" style="6" customWidth="1"/>
    <col min="5354" max="5354" width="12.33203125" style="6" bestFit="1" customWidth="1"/>
    <col min="5355" max="5355" width="8.83203125" style="6" bestFit="1" customWidth="1"/>
    <col min="5356" max="5356" width="12" style="6" bestFit="1" customWidth="1"/>
    <col min="5357" max="5357" width="11.5" style="6" bestFit="1" customWidth="1"/>
    <col min="5358" max="5358" width="18.5" style="6" bestFit="1" customWidth="1"/>
    <col min="5359" max="5359" width="15.83203125" style="6" bestFit="1" customWidth="1"/>
    <col min="5360" max="5360" width="19.6640625" style="6" bestFit="1" customWidth="1"/>
    <col min="5361" max="5361" width="5.5" style="6" customWidth="1"/>
    <col min="5362" max="5365" width="0" style="6" hidden="1" customWidth="1"/>
    <col min="5366" max="5366" width="18.33203125" style="6" customWidth="1"/>
    <col min="5367" max="5367" width="15.1640625" style="6" bestFit="1" customWidth="1"/>
    <col min="5368" max="5607" width="8.83203125" style="6"/>
    <col min="5608" max="5608" width="36" style="6" bestFit="1" customWidth="1"/>
    <col min="5609" max="5609" width="24.5" style="6" customWidth="1"/>
    <col min="5610" max="5610" width="12.33203125" style="6" bestFit="1" customWidth="1"/>
    <col min="5611" max="5611" width="8.83203125" style="6" bestFit="1" customWidth="1"/>
    <col min="5612" max="5612" width="12" style="6" bestFit="1" customWidth="1"/>
    <col min="5613" max="5613" width="11.5" style="6" bestFit="1" customWidth="1"/>
    <col min="5614" max="5614" width="18.5" style="6" bestFit="1" customWidth="1"/>
    <col min="5615" max="5615" width="15.83203125" style="6" bestFit="1" customWidth="1"/>
    <col min="5616" max="5616" width="19.6640625" style="6" bestFit="1" customWidth="1"/>
    <col min="5617" max="5617" width="5.5" style="6" customWidth="1"/>
    <col min="5618" max="5621" width="0" style="6" hidden="1" customWidth="1"/>
    <col min="5622" max="5622" width="18.33203125" style="6" customWidth="1"/>
    <col min="5623" max="5623" width="15.1640625" style="6" bestFit="1" customWidth="1"/>
    <col min="5624" max="5863" width="8.83203125" style="6"/>
    <col min="5864" max="5864" width="36" style="6" bestFit="1" customWidth="1"/>
    <col min="5865" max="5865" width="24.5" style="6" customWidth="1"/>
    <col min="5866" max="5866" width="12.33203125" style="6" bestFit="1" customWidth="1"/>
    <col min="5867" max="5867" width="8.83203125" style="6" bestFit="1" customWidth="1"/>
    <col min="5868" max="5868" width="12" style="6" bestFit="1" customWidth="1"/>
    <col min="5869" max="5869" width="11.5" style="6" bestFit="1" customWidth="1"/>
    <col min="5870" max="5870" width="18.5" style="6" bestFit="1" customWidth="1"/>
    <col min="5871" max="5871" width="15.83203125" style="6" bestFit="1" customWidth="1"/>
    <col min="5872" max="5872" width="19.6640625" style="6" bestFit="1" customWidth="1"/>
    <col min="5873" max="5873" width="5.5" style="6" customWidth="1"/>
    <col min="5874" max="5877" width="0" style="6" hidden="1" customWidth="1"/>
    <col min="5878" max="5878" width="18.33203125" style="6" customWidth="1"/>
    <col min="5879" max="5879" width="15.1640625" style="6" bestFit="1" customWidth="1"/>
    <col min="5880" max="6119" width="8.83203125" style="6"/>
    <col min="6120" max="6120" width="36" style="6" bestFit="1" customWidth="1"/>
    <col min="6121" max="6121" width="24.5" style="6" customWidth="1"/>
    <col min="6122" max="6122" width="12.33203125" style="6" bestFit="1" customWidth="1"/>
    <col min="6123" max="6123" width="8.83203125" style="6" bestFit="1" customWidth="1"/>
    <col min="6124" max="6124" width="12" style="6" bestFit="1" customWidth="1"/>
    <col min="6125" max="6125" width="11.5" style="6" bestFit="1" customWidth="1"/>
    <col min="6126" max="6126" width="18.5" style="6" bestFit="1" customWidth="1"/>
    <col min="6127" max="6127" width="15.83203125" style="6" bestFit="1" customWidth="1"/>
    <col min="6128" max="6128" width="19.6640625" style="6" bestFit="1" customWidth="1"/>
    <col min="6129" max="6129" width="5.5" style="6" customWidth="1"/>
    <col min="6130" max="6133" width="0" style="6" hidden="1" customWidth="1"/>
    <col min="6134" max="6134" width="18.33203125" style="6" customWidth="1"/>
    <col min="6135" max="6135" width="15.1640625" style="6" bestFit="1" customWidth="1"/>
    <col min="6136" max="6375" width="8.83203125" style="6"/>
    <col min="6376" max="6376" width="36" style="6" bestFit="1" customWidth="1"/>
    <col min="6377" max="6377" width="24.5" style="6" customWidth="1"/>
    <col min="6378" max="6378" width="12.33203125" style="6" bestFit="1" customWidth="1"/>
    <col min="6379" max="6379" width="8.83203125" style="6" bestFit="1" customWidth="1"/>
    <col min="6380" max="6380" width="12" style="6" bestFit="1" customWidth="1"/>
    <col min="6381" max="6381" width="11.5" style="6" bestFit="1" customWidth="1"/>
    <col min="6382" max="6382" width="18.5" style="6" bestFit="1" customWidth="1"/>
    <col min="6383" max="6383" width="15.83203125" style="6" bestFit="1" customWidth="1"/>
    <col min="6384" max="6384" width="19.6640625" style="6" bestFit="1" customWidth="1"/>
    <col min="6385" max="6385" width="5.5" style="6" customWidth="1"/>
    <col min="6386" max="6389" width="0" style="6" hidden="1" customWidth="1"/>
    <col min="6390" max="6390" width="18.33203125" style="6" customWidth="1"/>
    <col min="6391" max="6391" width="15.1640625" style="6" bestFit="1" customWidth="1"/>
    <col min="6392" max="6631" width="8.83203125" style="6"/>
    <col min="6632" max="6632" width="36" style="6" bestFit="1" customWidth="1"/>
    <col min="6633" max="6633" width="24.5" style="6" customWidth="1"/>
    <col min="6634" max="6634" width="12.33203125" style="6" bestFit="1" customWidth="1"/>
    <col min="6635" max="6635" width="8.83203125" style="6" bestFit="1" customWidth="1"/>
    <col min="6636" max="6636" width="12" style="6" bestFit="1" customWidth="1"/>
    <col min="6637" max="6637" width="11.5" style="6" bestFit="1" customWidth="1"/>
    <col min="6638" max="6638" width="18.5" style="6" bestFit="1" customWidth="1"/>
    <col min="6639" max="6639" width="15.83203125" style="6" bestFit="1" customWidth="1"/>
    <col min="6640" max="6640" width="19.6640625" style="6" bestFit="1" customWidth="1"/>
    <col min="6641" max="6641" width="5.5" style="6" customWidth="1"/>
    <col min="6642" max="6645" width="0" style="6" hidden="1" customWidth="1"/>
    <col min="6646" max="6646" width="18.33203125" style="6" customWidth="1"/>
    <col min="6647" max="6647" width="15.1640625" style="6" bestFit="1" customWidth="1"/>
    <col min="6648" max="6887" width="8.83203125" style="6"/>
    <col min="6888" max="6888" width="36" style="6" bestFit="1" customWidth="1"/>
    <col min="6889" max="6889" width="24.5" style="6" customWidth="1"/>
    <col min="6890" max="6890" width="12.33203125" style="6" bestFit="1" customWidth="1"/>
    <col min="6891" max="6891" width="8.83203125" style="6" bestFit="1" customWidth="1"/>
    <col min="6892" max="6892" width="12" style="6" bestFit="1" customWidth="1"/>
    <col min="6893" max="6893" width="11.5" style="6" bestFit="1" customWidth="1"/>
    <col min="6894" max="6894" width="18.5" style="6" bestFit="1" customWidth="1"/>
    <col min="6895" max="6895" width="15.83203125" style="6" bestFit="1" customWidth="1"/>
    <col min="6896" max="6896" width="19.6640625" style="6" bestFit="1" customWidth="1"/>
    <col min="6897" max="6897" width="5.5" style="6" customWidth="1"/>
    <col min="6898" max="6901" width="0" style="6" hidden="1" customWidth="1"/>
    <col min="6902" max="6902" width="18.33203125" style="6" customWidth="1"/>
    <col min="6903" max="6903" width="15.1640625" style="6" bestFit="1" customWidth="1"/>
    <col min="6904" max="7143" width="8.83203125" style="6"/>
    <col min="7144" max="7144" width="36" style="6" bestFit="1" customWidth="1"/>
    <col min="7145" max="7145" width="24.5" style="6" customWidth="1"/>
    <col min="7146" max="7146" width="12.33203125" style="6" bestFit="1" customWidth="1"/>
    <col min="7147" max="7147" width="8.83203125" style="6" bestFit="1" customWidth="1"/>
    <col min="7148" max="7148" width="12" style="6" bestFit="1" customWidth="1"/>
    <col min="7149" max="7149" width="11.5" style="6" bestFit="1" customWidth="1"/>
    <col min="7150" max="7150" width="18.5" style="6" bestFit="1" customWidth="1"/>
    <col min="7151" max="7151" width="15.83203125" style="6" bestFit="1" customWidth="1"/>
    <col min="7152" max="7152" width="19.6640625" style="6" bestFit="1" customWidth="1"/>
    <col min="7153" max="7153" width="5.5" style="6" customWidth="1"/>
    <col min="7154" max="7157" width="0" style="6" hidden="1" customWidth="1"/>
    <col min="7158" max="7158" width="18.33203125" style="6" customWidth="1"/>
    <col min="7159" max="7159" width="15.1640625" style="6" bestFit="1" customWidth="1"/>
    <col min="7160" max="7399" width="8.83203125" style="6"/>
    <col min="7400" max="7400" width="36" style="6" bestFit="1" customWidth="1"/>
    <col min="7401" max="7401" width="24.5" style="6" customWidth="1"/>
    <col min="7402" max="7402" width="12.33203125" style="6" bestFit="1" customWidth="1"/>
    <col min="7403" max="7403" width="8.83203125" style="6" bestFit="1" customWidth="1"/>
    <col min="7404" max="7404" width="12" style="6" bestFit="1" customWidth="1"/>
    <col min="7405" max="7405" width="11.5" style="6" bestFit="1" customWidth="1"/>
    <col min="7406" max="7406" width="18.5" style="6" bestFit="1" customWidth="1"/>
    <col min="7407" max="7407" width="15.83203125" style="6" bestFit="1" customWidth="1"/>
    <col min="7408" max="7408" width="19.6640625" style="6" bestFit="1" customWidth="1"/>
    <col min="7409" max="7409" width="5.5" style="6" customWidth="1"/>
    <col min="7410" max="7413" width="0" style="6" hidden="1" customWidth="1"/>
    <col min="7414" max="7414" width="18.33203125" style="6" customWidth="1"/>
    <col min="7415" max="7415" width="15.1640625" style="6" bestFit="1" customWidth="1"/>
    <col min="7416" max="7655" width="8.83203125" style="6"/>
    <col min="7656" max="7656" width="36" style="6" bestFit="1" customWidth="1"/>
    <col min="7657" max="7657" width="24.5" style="6" customWidth="1"/>
    <col min="7658" max="7658" width="12.33203125" style="6" bestFit="1" customWidth="1"/>
    <col min="7659" max="7659" width="8.83203125" style="6" bestFit="1" customWidth="1"/>
    <col min="7660" max="7660" width="12" style="6" bestFit="1" customWidth="1"/>
    <col min="7661" max="7661" width="11.5" style="6" bestFit="1" customWidth="1"/>
    <col min="7662" max="7662" width="18.5" style="6" bestFit="1" customWidth="1"/>
    <col min="7663" max="7663" width="15.83203125" style="6" bestFit="1" customWidth="1"/>
    <col min="7664" max="7664" width="19.6640625" style="6" bestFit="1" customWidth="1"/>
    <col min="7665" max="7665" width="5.5" style="6" customWidth="1"/>
    <col min="7666" max="7669" width="0" style="6" hidden="1" customWidth="1"/>
    <col min="7670" max="7670" width="18.33203125" style="6" customWidth="1"/>
    <col min="7671" max="7671" width="15.1640625" style="6" bestFit="1" customWidth="1"/>
    <col min="7672" max="7911" width="8.83203125" style="6"/>
    <col min="7912" max="7912" width="36" style="6" bestFit="1" customWidth="1"/>
    <col min="7913" max="7913" width="24.5" style="6" customWidth="1"/>
    <col min="7914" max="7914" width="12.33203125" style="6" bestFit="1" customWidth="1"/>
    <col min="7915" max="7915" width="8.83203125" style="6" bestFit="1" customWidth="1"/>
    <col min="7916" max="7916" width="12" style="6" bestFit="1" customWidth="1"/>
    <col min="7917" max="7917" width="11.5" style="6" bestFit="1" customWidth="1"/>
    <col min="7918" max="7918" width="18.5" style="6" bestFit="1" customWidth="1"/>
    <col min="7919" max="7919" width="15.83203125" style="6" bestFit="1" customWidth="1"/>
    <col min="7920" max="7920" width="19.6640625" style="6" bestFit="1" customWidth="1"/>
    <col min="7921" max="7921" width="5.5" style="6" customWidth="1"/>
    <col min="7922" max="7925" width="0" style="6" hidden="1" customWidth="1"/>
    <col min="7926" max="7926" width="18.33203125" style="6" customWidth="1"/>
    <col min="7927" max="7927" width="15.1640625" style="6" bestFit="1" customWidth="1"/>
    <col min="7928" max="8167" width="8.83203125" style="6"/>
    <col min="8168" max="8168" width="36" style="6" bestFit="1" customWidth="1"/>
    <col min="8169" max="8169" width="24.5" style="6" customWidth="1"/>
    <col min="8170" max="8170" width="12.33203125" style="6" bestFit="1" customWidth="1"/>
    <col min="8171" max="8171" width="8.83203125" style="6" bestFit="1" customWidth="1"/>
    <col min="8172" max="8172" width="12" style="6" bestFit="1" customWidth="1"/>
    <col min="8173" max="8173" width="11.5" style="6" bestFit="1" customWidth="1"/>
    <col min="8174" max="8174" width="18.5" style="6" bestFit="1" customWidth="1"/>
    <col min="8175" max="8175" width="15.83203125" style="6" bestFit="1" customWidth="1"/>
    <col min="8176" max="8176" width="19.6640625" style="6" bestFit="1" customWidth="1"/>
    <col min="8177" max="8177" width="5.5" style="6" customWidth="1"/>
    <col min="8178" max="8181" width="0" style="6" hidden="1" customWidth="1"/>
    <col min="8182" max="8182" width="18.33203125" style="6" customWidth="1"/>
    <col min="8183" max="8183" width="15.1640625" style="6" bestFit="1" customWidth="1"/>
    <col min="8184" max="8423" width="8.83203125" style="6"/>
    <col min="8424" max="8424" width="36" style="6" bestFit="1" customWidth="1"/>
    <col min="8425" max="8425" width="24.5" style="6" customWidth="1"/>
    <col min="8426" max="8426" width="12.33203125" style="6" bestFit="1" customWidth="1"/>
    <col min="8427" max="8427" width="8.83203125" style="6" bestFit="1" customWidth="1"/>
    <col min="8428" max="8428" width="12" style="6" bestFit="1" customWidth="1"/>
    <col min="8429" max="8429" width="11.5" style="6" bestFit="1" customWidth="1"/>
    <col min="8430" max="8430" width="18.5" style="6" bestFit="1" customWidth="1"/>
    <col min="8431" max="8431" width="15.83203125" style="6" bestFit="1" customWidth="1"/>
    <col min="8432" max="8432" width="19.6640625" style="6" bestFit="1" customWidth="1"/>
    <col min="8433" max="8433" width="5.5" style="6" customWidth="1"/>
    <col min="8434" max="8437" width="0" style="6" hidden="1" customWidth="1"/>
    <col min="8438" max="8438" width="18.33203125" style="6" customWidth="1"/>
    <col min="8439" max="8439" width="15.1640625" style="6" bestFit="1" customWidth="1"/>
    <col min="8440" max="8679" width="8.83203125" style="6"/>
    <col min="8680" max="8680" width="36" style="6" bestFit="1" customWidth="1"/>
    <col min="8681" max="8681" width="24.5" style="6" customWidth="1"/>
    <col min="8682" max="8682" width="12.33203125" style="6" bestFit="1" customWidth="1"/>
    <col min="8683" max="8683" width="8.83203125" style="6" bestFit="1" customWidth="1"/>
    <col min="8684" max="8684" width="12" style="6" bestFit="1" customWidth="1"/>
    <col min="8685" max="8685" width="11.5" style="6" bestFit="1" customWidth="1"/>
    <col min="8686" max="8686" width="18.5" style="6" bestFit="1" customWidth="1"/>
    <col min="8687" max="8687" width="15.83203125" style="6" bestFit="1" customWidth="1"/>
    <col min="8688" max="8688" width="19.6640625" style="6" bestFit="1" customWidth="1"/>
    <col min="8689" max="8689" width="5.5" style="6" customWidth="1"/>
    <col min="8690" max="8693" width="0" style="6" hidden="1" customWidth="1"/>
    <col min="8694" max="8694" width="18.33203125" style="6" customWidth="1"/>
    <col min="8695" max="8695" width="15.1640625" style="6" bestFit="1" customWidth="1"/>
    <col min="8696" max="8935" width="8.83203125" style="6"/>
    <col min="8936" max="8936" width="36" style="6" bestFit="1" customWidth="1"/>
    <col min="8937" max="8937" width="24.5" style="6" customWidth="1"/>
    <col min="8938" max="8938" width="12.33203125" style="6" bestFit="1" customWidth="1"/>
    <col min="8939" max="8939" width="8.83203125" style="6" bestFit="1" customWidth="1"/>
    <col min="8940" max="8940" width="12" style="6" bestFit="1" customWidth="1"/>
    <col min="8941" max="8941" width="11.5" style="6" bestFit="1" customWidth="1"/>
    <col min="8942" max="8942" width="18.5" style="6" bestFit="1" customWidth="1"/>
    <col min="8943" max="8943" width="15.83203125" style="6" bestFit="1" customWidth="1"/>
    <col min="8944" max="8944" width="19.6640625" style="6" bestFit="1" customWidth="1"/>
    <col min="8945" max="8945" width="5.5" style="6" customWidth="1"/>
    <col min="8946" max="8949" width="0" style="6" hidden="1" customWidth="1"/>
    <col min="8950" max="8950" width="18.33203125" style="6" customWidth="1"/>
    <col min="8951" max="8951" width="15.1640625" style="6" bestFit="1" customWidth="1"/>
    <col min="8952" max="9191" width="8.83203125" style="6"/>
    <col min="9192" max="9192" width="36" style="6" bestFit="1" customWidth="1"/>
    <col min="9193" max="9193" width="24.5" style="6" customWidth="1"/>
    <col min="9194" max="9194" width="12.33203125" style="6" bestFit="1" customWidth="1"/>
    <col min="9195" max="9195" width="8.83203125" style="6" bestFit="1" customWidth="1"/>
    <col min="9196" max="9196" width="12" style="6" bestFit="1" customWidth="1"/>
    <col min="9197" max="9197" width="11.5" style="6" bestFit="1" customWidth="1"/>
    <col min="9198" max="9198" width="18.5" style="6" bestFit="1" customWidth="1"/>
    <col min="9199" max="9199" width="15.83203125" style="6" bestFit="1" customWidth="1"/>
    <col min="9200" max="9200" width="19.6640625" style="6" bestFit="1" customWidth="1"/>
    <col min="9201" max="9201" width="5.5" style="6" customWidth="1"/>
    <col min="9202" max="9205" width="0" style="6" hidden="1" customWidth="1"/>
    <col min="9206" max="9206" width="18.33203125" style="6" customWidth="1"/>
    <col min="9207" max="9207" width="15.1640625" style="6" bestFit="1" customWidth="1"/>
    <col min="9208" max="9447" width="8.83203125" style="6"/>
    <col min="9448" max="9448" width="36" style="6" bestFit="1" customWidth="1"/>
    <col min="9449" max="9449" width="24.5" style="6" customWidth="1"/>
    <col min="9450" max="9450" width="12.33203125" style="6" bestFit="1" customWidth="1"/>
    <col min="9451" max="9451" width="8.83203125" style="6" bestFit="1" customWidth="1"/>
    <col min="9452" max="9452" width="12" style="6" bestFit="1" customWidth="1"/>
    <col min="9453" max="9453" width="11.5" style="6" bestFit="1" customWidth="1"/>
    <col min="9454" max="9454" width="18.5" style="6" bestFit="1" customWidth="1"/>
    <col min="9455" max="9455" width="15.83203125" style="6" bestFit="1" customWidth="1"/>
    <col min="9456" max="9456" width="19.6640625" style="6" bestFit="1" customWidth="1"/>
    <col min="9457" max="9457" width="5.5" style="6" customWidth="1"/>
    <col min="9458" max="9461" width="0" style="6" hidden="1" customWidth="1"/>
    <col min="9462" max="9462" width="18.33203125" style="6" customWidth="1"/>
    <col min="9463" max="9463" width="15.1640625" style="6" bestFit="1" customWidth="1"/>
    <col min="9464" max="9703" width="8.83203125" style="6"/>
    <col min="9704" max="9704" width="36" style="6" bestFit="1" customWidth="1"/>
    <col min="9705" max="9705" width="24.5" style="6" customWidth="1"/>
    <col min="9706" max="9706" width="12.33203125" style="6" bestFit="1" customWidth="1"/>
    <col min="9707" max="9707" width="8.83203125" style="6" bestFit="1" customWidth="1"/>
    <col min="9708" max="9708" width="12" style="6" bestFit="1" customWidth="1"/>
    <col min="9709" max="9709" width="11.5" style="6" bestFit="1" customWidth="1"/>
    <col min="9710" max="9710" width="18.5" style="6" bestFit="1" customWidth="1"/>
    <col min="9711" max="9711" width="15.83203125" style="6" bestFit="1" customWidth="1"/>
    <col min="9712" max="9712" width="19.6640625" style="6" bestFit="1" customWidth="1"/>
    <col min="9713" max="9713" width="5.5" style="6" customWidth="1"/>
    <col min="9714" max="9717" width="0" style="6" hidden="1" customWidth="1"/>
    <col min="9718" max="9718" width="18.33203125" style="6" customWidth="1"/>
    <col min="9719" max="9719" width="15.1640625" style="6" bestFit="1" customWidth="1"/>
    <col min="9720" max="9959" width="8.83203125" style="6"/>
    <col min="9960" max="9960" width="36" style="6" bestFit="1" customWidth="1"/>
    <col min="9961" max="9961" width="24.5" style="6" customWidth="1"/>
    <col min="9962" max="9962" width="12.33203125" style="6" bestFit="1" customWidth="1"/>
    <col min="9963" max="9963" width="8.83203125" style="6" bestFit="1" customWidth="1"/>
    <col min="9964" max="9964" width="12" style="6" bestFit="1" customWidth="1"/>
    <col min="9965" max="9965" width="11.5" style="6" bestFit="1" customWidth="1"/>
    <col min="9966" max="9966" width="18.5" style="6" bestFit="1" customWidth="1"/>
    <col min="9967" max="9967" width="15.83203125" style="6" bestFit="1" customWidth="1"/>
    <col min="9968" max="9968" width="19.6640625" style="6" bestFit="1" customWidth="1"/>
    <col min="9969" max="9969" width="5.5" style="6" customWidth="1"/>
    <col min="9970" max="9973" width="0" style="6" hidden="1" customWidth="1"/>
    <col min="9974" max="9974" width="18.33203125" style="6" customWidth="1"/>
    <col min="9975" max="9975" width="15.1640625" style="6" bestFit="1" customWidth="1"/>
    <col min="9976" max="10215" width="8.83203125" style="6"/>
    <col min="10216" max="10216" width="36" style="6" bestFit="1" customWidth="1"/>
    <col min="10217" max="10217" width="24.5" style="6" customWidth="1"/>
    <col min="10218" max="10218" width="12.33203125" style="6" bestFit="1" customWidth="1"/>
    <col min="10219" max="10219" width="8.83203125" style="6" bestFit="1" customWidth="1"/>
    <col min="10220" max="10220" width="12" style="6" bestFit="1" customWidth="1"/>
    <col min="10221" max="10221" width="11.5" style="6" bestFit="1" customWidth="1"/>
    <col min="10222" max="10222" width="18.5" style="6" bestFit="1" customWidth="1"/>
    <col min="10223" max="10223" width="15.83203125" style="6" bestFit="1" customWidth="1"/>
    <col min="10224" max="10224" width="19.6640625" style="6" bestFit="1" customWidth="1"/>
    <col min="10225" max="10225" width="5.5" style="6" customWidth="1"/>
    <col min="10226" max="10229" width="0" style="6" hidden="1" customWidth="1"/>
    <col min="10230" max="10230" width="18.33203125" style="6" customWidth="1"/>
    <col min="10231" max="10231" width="15.1640625" style="6" bestFit="1" customWidth="1"/>
    <col min="10232" max="10471" width="8.83203125" style="6"/>
    <col min="10472" max="10472" width="36" style="6" bestFit="1" customWidth="1"/>
    <col min="10473" max="10473" width="24.5" style="6" customWidth="1"/>
    <col min="10474" max="10474" width="12.33203125" style="6" bestFit="1" customWidth="1"/>
    <col min="10475" max="10475" width="8.83203125" style="6" bestFit="1" customWidth="1"/>
    <col min="10476" max="10476" width="12" style="6" bestFit="1" customWidth="1"/>
    <col min="10477" max="10477" width="11.5" style="6" bestFit="1" customWidth="1"/>
    <col min="10478" max="10478" width="18.5" style="6" bestFit="1" customWidth="1"/>
    <col min="10479" max="10479" width="15.83203125" style="6" bestFit="1" customWidth="1"/>
    <col min="10480" max="10480" width="19.6640625" style="6" bestFit="1" customWidth="1"/>
    <col min="10481" max="10481" width="5.5" style="6" customWidth="1"/>
    <col min="10482" max="10485" width="0" style="6" hidden="1" customWidth="1"/>
    <col min="10486" max="10486" width="18.33203125" style="6" customWidth="1"/>
    <col min="10487" max="10487" width="15.1640625" style="6" bestFit="1" customWidth="1"/>
    <col min="10488" max="10727" width="8.83203125" style="6"/>
    <col min="10728" max="10728" width="36" style="6" bestFit="1" customWidth="1"/>
    <col min="10729" max="10729" width="24.5" style="6" customWidth="1"/>
    <col min="10730" max="10730" width="12.33203125" style="6" bestFit="1" customWidth="1"/>
    <col min="10731" max="10731" width="8.83203125" style="6" bestFit="1" customWidth="1"/>
    <col min="10732" max="10732" width="12" style="6" bestFit="1" customWidth="1"/>
    <col min="10733" max="10733" width="11.5" style="6" bestFit="1" customWidth="1"/>
    <col min="10734" max="10734" width="18.5" style="6" bestFit="1" customWidth="1"/>
    <col min="10735" max="10735" width="15.83203125" style="6" bestFit="1" customWidth="1"/>
    <col min="10736" max="10736" width="19.6640625" style="6" bestFit="1" customWidth="1"/>
    <col min="10737" max="10737" width="5.5" style="6" customWidth="1"/>
    <col min="10738" max="10741" width="0" style="6" hidden="1" customWidth="1"/>
    <col min="10742" max="10742" width="18.33203125" style="6" customWidth="1"/>
    <col min="10743" max="10743" width="15.1640625" style="6" bestFit="1" customWidth="1"/>
    <col min="10744" max="10983" width="8.83203125" style="6"/>
    <col min="10984" max="10984" width="36" style="6" bestFit="1" customWidth="1"/>
    <col min="10985" max="10985" width="24.5" style="6" customWidth="1"/>
    <col min="10986" max="10986" width="12.33203125" style="6" bestFit="1" customWidth="1"/>
    <col min="10987" max="10987" width="8.83203125" style="6" bestFit="1" customWidth="1"/>
    <col min="10988" max="10988" width="12" style="6" bestFit="1" customWidth="1"/>
    <col min="10989" max="10989" width="11.5" style="6" bestFit="1" customWidth="1"/>
    <col min="10990" max="10990" width="18.5" style="6" bestFit="1" customWidth="1"/>
    <col min="10991" max="10991" width="15.83203125" style="6" bestFit="1" customWidth="1"/>
    <col min="10992" max="10992" width="19.6640625" style="6" bestFit="1" customWidth="1"/>
    <col min="10993" max="10993" width="5.5" style="6" customWidth="1"/>
    <col min="10994" max="10997" width="0" style="6" hidden="1" customWidth="1"/>
    <col min="10998" max="10998" width="18.33203125" style="6" customWidth="1"/>
    <col min="10999" max="10999" width="15.1640625" style="6" bestFit="1" customWidth="1"/>
    <col min="11000" max="11239" width="8.83203125" style="6"/>
    <col min="11240" max="11240" width="36" style="6" bestFit="1" customWidth="1"/>
    <col min="11241" max="11241" width="24.5" style="6" customWidth="1"/>
    <col min="11242" max="11242" width="12.33203125" style="6" bestFit="1" customWidth="1"/>
    <col min="11243" max="11243" width="8.83203125" style="6" bestFit="1" customWidth="1"/>
    <col min="11244" max="11244" width="12" style="6" bestFit="1" customWidth="1"/>
    <col min="11245" max="11245" width="11.5" style="6" bestFit="1" customWidth="1"/>
    <col min="11246" max="11246" width="18.5" style="6" bestFit="1" customWidth="1"/>
    <col min="11247" max="11247" width="15.83203125" style="6" bestFit="1" customWidth="1"/>
    <col min="11248" max="11248" width="19.6640625" style="6" bestFit="1" customWidth="1"/>
    <col min="11249" max="11249" width="5.5" style="6" customWidth="1"/>
    <col min="11250" max="11253" width="0" style="6" hidden="1" customWidth="1"/>
    <col min="11254" max="11254" width="18.33203125" style="6" customWidth="1"/>
    <col min="11255" max="11255" width="15.1640625" style="6" bestFit="1" customWidth="1"/>
    <col min="11256" max="11495" width="8.83203125" style="6"/>
    <col min="11496" max="11496" width="36" style="6" bestFit="1" customWidth="1"/>
    <col min="11497" max="11497" width="24.5" style="6" customWidth="1"/>
    <col min="11498" max="11498" width="12.33203125" style="6" bestFit="1" customWidth="1"/>
    <col min="11499" max="11499" width="8.83203125" style="6" bestFit="1" customWidth="1"/>
    <col min="11500" max="11500" width="12" style="6" bestFit="1" customWidth="1"/>
    <col min="11501" max="11501" width="11.5" style="6" bestFit="1" customWidth="1"/>
    <col min="11502" max="11502" width="18.5" style="6" bestFit="1" customWidth="1"/>
    <col min="11503" max="11503" width="15.83203125" style="6" bestFit="1" customWidth="1"/>
    <col min="11504" max="11504" width="19.6640625" style="6" bestFit="1" customWidth="1"/>
    <col min="11505" max="11505" width="5.5" style="6" customWidth="1"/>
    <col min="11506" max="11509" width="0" style="6" hidden="1" customWidth="1"/>
    <col min="11510" max="11510" width="18.33203125" style="6" customWidth="1"/>
    <col min="11511" max="11511" width="15.1640625" style="6" bestFit="1" customWidth="1"/>
    <col min="11512" max="11751" width="8.83203125" style="6"/>
    <col min="11752" max="11752" width="36" style="6" bestFit="1" customWidth="1"/>
    <col min="11753" max="11753" width="24.5" style="6" customWidth="1"/>
    <col min="11754" max="11754" width="12.33203125" style="6" bestFit="1" customWidth="1"/>
    <col min="11755" max="11755" width="8.83203125" style="6" bestFit="1" customWidth="1"/>
    <col min="11756" max="11756" width="12" style="6" bestFit="1" customWidth="1"/>
    <col min="11757" max="11757" width="11.5" style="6" bestFit="1" customWidth="1"/>
    <col min="11758" max="11758" width="18.5" style="6" bestFit="1" customWidth="1"/>
    <col min="11759" max="11759" width="15.83203125" style="6" bestFit="1" customWidth="1"/>
    <col min="11760" max="11760" width="19.6640625" style="6" bestFit="1" customWidth="1"/>
    <col min="11761" max="11761" width="5.5" style="6" customWidth="1"/>
    <col min="11762" max="11765" width="0" style="6" hidden="1" customWidth="1"/>
    <col min="11766" max="11766" width="18.33203125" style="6" customWidth="1"/>
    <col min="11767" max="11767" width="15.1640625" style="6" bestFit="1" customWidth="1"/>
    <col min="11768" max="12007" width="8.83203125" style="6"/>
    <col min="12008" max="12008" width="36" style="6" bestFit="1" customWidth="1"/>
    <col min="12009" max="12009" width="24.5" style="6" customWidth="1"/>
    <col min="12010" max="12010" width="12.33203125" style="6" bestFit="1" customWidth="1"/>
    <col min="12011" max="12011" width="8.83203125" style="6" bestFit="1" customWidth="1"/>
    <col min="12012" max="12012" width="12" style="6" bestFit="1" customWidth="1"/>
    <col min="12013" max="12013" width="11.5" style="6" bestFit="1" customWidth="1"/>
    <col min="12014" max="12014" width="18.5" style="6" bestFit="1" customWidth="1"/>
    <col min="12015" max="12015" width="15.83203125" style="6" bestFit="1" customWidth="1"/>
    <col min="12016" max="12016" width="19.6640625" style="6" bestFit="1" customWidth="1"/>
    <col min="12017" max="12017" width="5.5" style="6" customWidth="1"/>
    <col min="12018" max="12021" width="0" style="6" hidden="1" customWidth="1"/>
    <col min="12022" max="12022" width="18.33203125" style="6" customWidth="1"/>
    <col min="12023" max="12023" width="15.1640625" style="6" bestFit="1" customWidth="1"/>
    <col min="12024" max="12263" width="8.83203125" style="6"/>
    <col min="12264" max="12264" width="36" style="6" bestFit="1" customWidth="1"/>
    <col min="12265" max="12265" width="24.5" style="6" customWidth="1"/>
    <col min="12266" max="12266" width="12.33203125" style="6" bestFit="1" customWidth="1"/>
    <col min="12267" max="12267" width="8.83203125" style="6" bestFit="1" customWidth="1"/>
    <col min="12268" max="12268" width="12" style="6" bestFit="1" customWidth="1"/>
    <col min="12269" max="12269" width="11.5" style="6" bestFit="1" customWidth="1"/>
    <col min="12270" max="12270" width="18.5" style="6" bestFit="1" customWidth="1"/>
    <col min="12271" max="12271" width="15.83203125" style="6" bestFit="1" customWidth="1"/>
    <col min="12272" max="12272" width="19.6640625" style="6" bestFit="1" customWidth="1"/>
    <col min="12273" max="12273" width="5.5" style="6" customWidth="1"/>
    <col min="12274" max="12277" width="0" style="6" hidden="1" customWidth="1"/>
    <col min="12278" max="12278" width="18.33203125" style="6" customWidth="1"/>
    <col min="12279" max="12279" width="15.1640625" style="6" bestFit="1" customWidth="1"/>
    <col min="12280" max="12519" width="8.83203125" style="6"/>
    <col min="12520" max="12520" width="36" style="6" bestFit="1" customWidth="1"/>
    <col min="12521" max="12521" width="24.5" style="6" customWidth="1"/>
    <col min="12522" max="12522" width="12.33203125" style="6" bestFit="1" customWidth="1"/>
    <col min="12523" max="12523" width="8.83203125" style="6" bestFit="1" customWidth="1"/>
    <col min="12524" max="12524" width="12" style="6" bestFit="1" customWidth="1"/>
    <col min="12525" max="12525" width="11.5" style="6" bestFit="1" customWidth="1"/>
    <col min="12526" max="12526" width="18.5" style="6" bestFit="1" customWidth="1"/>
    <col min="12527" max="12527" width="15.83203125" style="6" bestFit="1" customWidth="1"/>
    <col min="12528" max="12528" width="19.6640625" style="6" bestFit="1" customWidth="1"/>
    <col min="12529" max="12529" width="5.5" style="6" customWidth="1"/>
    <col min="12530" max="12533" width="0" style="6" hidden="1" customWidth="1"/>
    <col min="12534" max="12534" width="18.33203125" style="6" customWidth="1"/>
    <col min="12535" max="12535" width="15.1640625" style="6" bestFit="1" customWidth="1"/>
    <col min="12536" max="12775" width="8.83203125" style="6"/>
    <col min="12776" max="12776" width="36" style="6" bestFit="1" customWidth="1"/>
    <col min="12777" max="12777" width="24.5" style="6" customWidth="1"/>
    <col min="12778" max="12778" width="12.33203125" style="6" bestFit="1" customWidth="1"/>
    <col min="12779" max="12779" width="8.83203125" style="6" bestFit="1" customWidth="1"/>
    <col min="12780" max="12780" width="12" style="6" bestFit="1" customWidth="1"/>
    <col min="12781" max="12781" width="11.5" style="6" bestFit="1" customWidth="1"/>
    <col min="12782" max="12782" width="18.5" style="6" bestFit="1" customWidth="1"/>
    <col min="12783" max="12783" width="15.83203125" style="6" bestFit="1" customWidth="1"/>
    <col min="12784" max="12784" width="19.6640625" style="6" bestFit="1" customWidth="1"/>
    <col min="12785" max="12785" width="5.5" style="6" customWidth="1"/>
    <col min="12786" max="12789" width="0" style="6" hidden="1" customWidth="1"/>
    <col min="12790" max="12790" width="18.33203125" style="6" customWidth="1"/>
    <col min="12791" max="12791" width="15.1640625" style="6" bestFit="1" customWidth="1"/>
    <col min="12792" max="13031" width="8.83203125" style="6"/>
    <col min="13032" max="13032" width="36" style="6" bestFit="1" customWidth="1"/>
    <col min="13033" max="13033" width="24.5" style="6" customWidth="1"/>
    <col min="13034" max="13034" width="12.33203125" style="6" bestFit="1" customWidth="1"/>
    <col min="13035" max="13035" width="8.83203125" style="6" bestFit="1" customWidth="1"/>
    <col min="13036" max="13036" width="12" style="6" bestFit="1" customWidth="1"/>
    <col min="13037" max="13037" width="11.5" style="6" bestFit="1" customWidth="1"/>
    <col min="13038" max="13038" width="18.5" style="6" bestFit="1" customWidth="1"/>
    <col min="13039" max="13039" width="15.83203125" style="6" bestFit="1" customWidth="1"/>
    <col min="13040" max="13040" width="19.6640625" style="6" bestFit="1" customWidth="1"/>
    <col min="13041" max="13041" width="5.5" style="6" customWidth="1"/>
    <col min="13042" max="13045" width="0" style="6" hidden="1" customWidth="1"/>
    <col min="13046" max="13046" width="18.33203125" style="6" customWidth="1"/>
    <col min="13047" max="13047" width="15.1640625" style="6" bestFit="1" customWidth="1"/>
    <col min="13048" max="13287" width="8.83203125" style="6"/>
    <col min="13288" max="13288" width="36" style="6" bestFit="1" customWidth="1"/>
    <col min="13289" max="13289" width="24.5" style="6" customWidth="1"/>
    <col min="13290" max="13290" width="12.33203125" style="6" bestFit="1" customWidth="1"/>
    <col min="13291" max="13291" width="8.83203125" style="6" bestFit="1" customWidth="1"/>
    <col min="13292" max="13292" width="12" style="6" bestFit="1" customWidth="1"/>
    <col min="13293" max="13293" width="11.5" style="6" bestFit="1" customWidth="1"/>
    <col min="13294" max="13294" width="18.5" style="6" bestFit="1" customWidth="1"/>
    <col min="13295" max="13295" width="15.83203125" style="6" bestFit="1" customWidth="1"/>
    <col min="13296" max="13296" width="19.6640625" style="6" bestFit="1" customWidth="1"/>
    <col min="13297" max="13297" width="5.5" style="6" customWidth="1"/>
    <col min="13298" max="13301" width="0" style="6" hidden="1" customWidth="1"/>
    <col min="13302" max="13302" width="18.33203125" style="6" customWidth="1"/>
    <col min="13303" max="13303" width="15.1640625" style="6" bestFit="1" customWidth="1"/>
    <col min="13304" max="13543" width="8.83203125" style="6"/>
    <col min="13544" max="13544" width="36" style="6" bestFit="1" customWidth="1"/>
    <col min="13545" max="13545" width="24.5" style="6" customWidth="1"/>
    <col min="13546" max="13546" width="12.33203125" style="6" bestFit="1" customWidth="1"/>
    <col min="13547" max="13547" width="8.83203125" style="6" bestFit="1" customWidth="1"/>
    <col min="13548" max="13548" width="12" style="6" bestFit="1" customWidth="1"/>
    <col min="13549" max="13549" width="11.5" style="6" bestFit="1" customWidth="1"/>
    <col min="13550" max="13550" width="18.5" style="6" bestFit="1" customWidth="1"/>
    <col min="13551" max="13551" width="15.83203125" style="6" bestFit="1" customWidth="1"/>
    <col min="13552" max="13552" width="19.6640625" style="6" bestFit="1" customWidth="1"/>
    <col min="13553" max="13553" width="5.5" style="6" customWidth="1"/>
    <col min="13554" max="13557" width="0" style="6" hidden="1" customWidth="1"/>
    <col min="13558" max="13558" width="18.33203125" style="6" customWidth="1"/>
    <col min="13559" max="13559" width="15.1640625" style="6" bestFit="1" customWidth="1"/>
    <col min="13560" max="13799" width="8.83203125" style="6"/>
    <col min="13800" max="13800" width="36" style="6" bestFit="1" customWidth="1"/>
    <col min="13801" max="13801" width="24.5" style="6" customWidth="1"/>
    <col min="13802" max="13802" width="12.33203125" style="6" bestFit="1" customWidth="1"/>
    <col min="13803" max="13803" width="8.83203125" style="6" bestFit="1" customWidth="1"/>
    <col min="13804" max="13804" width="12" style="6" bestFit="1" customWidth="1"/>
    <col min="13805" max="13805" width="11.5" style="6" bestFit="1" customWidth="1"/>
    <col min="13806" max="13806" width="18.5" style="6" bestFit="1" customWidth="1"/>
    <col min="13807" max="13807" width="15.83203125" style="6" bestFit="1" customWidth="1"/>
    <col min="13808" max="13808" width="19.6640625" style="6" bestFit="1" customWidth="1"/>
    <col min="13809" max="13809" width="5.5" style="6" customWidth="1"/>
    <col min="13810" max="13813" width="0" style="6" hidden="1" customWidth="1"/>
    <col min="13814" max="13814" width="18.33203125" style="6" customWidth="1"/>
    <col min="13815" max="13815" width="15.1640625" style="6" bestFit="1" customWidth="1"/>
    <col min="13816" max="14055" width="8.83203125" style="6"/>
    <col min="14056" max="14056" width="36" style="6" bestFit="1" customWidth="1"/>
    <col min="14057" max="14057" width="24.5" style="6" customWidth="1"/>
    <col min="14058" max="14058" width="12.33203125" style="6" bestFit="1" customWidth="1"/>
    <col min="14059" max="14059" width="8.83203125" style="6" bestFit="1" customWidth="1"/>
    <col min="14060" max="14060" width="12" style="6" bestFit="1" customWidth="1"/>
    <col min="14061" max="14061" width="11.5" style="6" bestFit="1" customWidth="1"/>
    <col min="14062" max="14062" width="18.5" style="6" bestFit="1" customWidth="1"/>
    <col min="14063" max="14063" width="15.83203125" style="6" bestFit="1" customWidth="1"/>
    <col min="14064" max="14064" width="19.6640625" style="6" bestFit="1" customWidth="1"/>
    <col min="14065" max="14065" width="5.5" style="6" customWidth="1"/>
    <col min="14066" max="14069" width="0" style="6" hidden="1" customWidth="1"/>
    <col min="14070" max="14070" width="18.33203125" style="6" customWidth="1"/>
    <col min="14071" max="14071" width="15.1640625" style="6" bestFit="1" customWidth="1"/>
    <col min="14072" max="14311" width="8.83203125" style="6"/>
    <col min="14312" max="14312" width="36" style="6" bestFit="1" customWidth="1"/>
    <col min="14313" max="14313" width="24.5" style="6" customWidth="1"/>
    <col min="14314" max="14314" width="12.33203125" style="6" bestFit="1" customWidth="1"/>
    <col min="14315" max="14315" width="8.83203125" style="6" bestFit="1" customWidth="1"/>
    <col min="14316" max="14316" width="12" style="6" bestFit="1" customWidth="1"/>
    <col min="14317" max="14317" width="11.5" style="6" bestFit="1" customWidth="1"/>
    <col min="14318" max="14318" width="18.5" style="6" bestFit="1" customWidth="1"/>
    <col min="14319" max="14319" width="15.83203125" style="6" bestFit="1" customWidth="1"/>
    <col min="14320" max="14320" width="19.6640625" style="6" bestFit="1" customWidth="1"/>
    <col min="14321" max="14321" width="5.5" style="6" customWidth="1"/>
    <col min="14322" max="14325" width="0" style="6" hidden="1" customWidth="1"/>
    <col min="14326" max="14326" width="18.33203125" style="6" customWidth="1"/>
    <col min="14327" max="14327" width="15.1640625" style="6" bestFit="1" customWidth="1"/>
    <col min="14328" max="14567" width="8.83203125" style="6"/>
    <col min="14568" max="14568" width="36" style="6" bestFit="1" customWidth="1"/>
    <col min="14569" max="14569" width="24.5" style="6" customWidth="1"/>
    <col min="14570" max="14570" width="12.33203125" style="6" bestFit="1" customWidth="1"/>
    <col min="14571" max="14571" width="8.83203125" style="6" bestFit="1" customWidth="1"/>
    <col min="14572" max="14572" width="12" style="6" bestFit="1" customWidth="1"/>
    <col min="14573" max="14573" width="11.5" style="6" bestFit="1" customWidth="1"/>
    <col min="14574" max="14574" width="18.5" style="6" bestFit="1" customWidth="1"/>
    <col min="14575" max="14575" width="15.83203125" style="6" bestFit="1" customWidth="1"/>
    <col min="14576" max="14576" width="19.6640625" style="6" bestFit="1" customWidth="1"/>
    <col min="14577" max="14577" width="5.5" style="6" customWidth="1"/>
    <col min="14578" max="14581" width="0" style="6" hidden="1" customWidth="1"/>
    <col min="14582" max="14582" width="18.33203125" style="6" customWidth="1"/>
    <col min="14583" max="14583" width="15.1640625" style="6" bestFit="1" customWidth="1"/>
    <col min="14584" max="14823" width="8.83203125" style="6"/>
    <col min="14824" max="14824" width="36" style="6" bestFit="1" customWidth="1"/>
    <col min="14825" max="14825" width="24.5" style="6" customWidth="1"/>
    <col min="14826" max="14826" width="12.33203125" style="6" bestFit="1" customWidth="1"/>
    <col min="14827" max="14827" width="8.83203125" style="6" bestFit="1" customWidth="1"/>
    <col min="14828" max="14828" width="12" style="6" bestFit="1" customWidth="1"/>
    <col min="14829" max="14829" width="11.5" style="6" bestFit="1" customWidth="1"/>
    <col min="14830" max="14830" width="18.5" style="6" bestFit="1" customWidth="1"/>
    <col min="14831" max="14831" width="15.83203125" style="6" bestFit="1" customWidth="1"/>
    <col min="14832" max="14832" width="19.6640625" style="6" bestFit="1" customWidth="1"/>
    <col min="14833" max="14833" width="5.5" style="6" customWidth="1"/>
    <col min="14834" max="14837" width="0" style="6" hidden="1" customWidth="1"/>
    <col min="14838" max="14838" width="18.33203125" style="6" customWidth="1"/>
    <col min="14839" max="14839" width="15.1640625" style="6" bestFit="1" customWidth="1"/>
    <col min="14840" max="15079" width="8.83203125" style="6"/>
    <col min="15080" max="15080" width="36" style="6" bestFit="1" customWidth="1"/>
    <col min="15081" max="15081" width="24.5" style="6" customWidth="1"/>
    <col min="15082" max="15082" width="12.33203125" style="6" bestFit="1" customWidth="1"/>
    <col min="15083" max="15083" width="8.83203125" style="6" bestFit="1" customWidth="1"/>
    <col min="15084" max="15084" width="12" style="6" bestFit="1" customWidth="1"/>
    <col min="15085" max="15085" width="11.5" style="6" bestFit="1" customWidth="1"/>
    <col min="15086" max="15086" width="18.5" style="6" bestFit="1" customWidth="1"/>
    <col min="15087" max="15087" width="15.83203125" style="6" bestFit="1" customWidth="1"/>
    <col min="15088" max="15088" width="19.6640625" style="6" bestFit="1" customWidth="1"/>
    <col min="15089" max="15089" width="5.5" style="6" customWidth="1"/>
    <col min="15090" max="15093" width="0" style="6" hidden="1" customWidth="1"/>
    <col min="15094" max="15094" width="18.33203125" style="6" customWidth="1"/>
    <col min="15095" max="15095" width="15.1640625" style="6" bestFit="1" customWidth="1"/>
    <col min="15096" max="15335" width="8.83203125" style="6"/>
    <col min="15336" max="15336" width="36" style="6" bestFit="1" customWidth="1"/>
    <col min="15337" max="15337" width="24.5" style="6" customWidth="1"/>
    <col min="15338" max="15338" width="12.33203125" style="6" bestFit="1" customWidth="1"/>
    <col min="15339" max="15339" width="8.83203125" style="6" bestFit="1" customWidth="1"/>
    <col min="15340" max="15340" width="12" style="6" bestFit="1" customWidth="1"/>
    <col min="15341" max="15341" width="11.5" style="6" bestFit="1" customWidth="1"/>
    <col min="15342" max="15342" width="18.5" style="6" bestFit="1" customWidth="1"/>
    <col min="15343" max="15343" width="15.83203125" style="6" bestFit="1" customWidth="1"/>
    <col min="15344" max="15344" width="19.6640625" style="6" bestFit="1" customWidth="1"/>
    <col min="15345" max="15345" width="5.5" style="6" customWidth="1"/>
    <col min="15346" max="15349" width="0" style="6" hidden="1" customWidth="1"/>
    <col min="15350" max="15350" width="18.33203125" style="6" customWidth="1"/>
    <col min="15351" max="15351" width="15.1640625" style="6" bestFit="1" customWidth="1"/>
    <col min="15352" max="15591" width="8.83203125" style="6"/>
    <col min="15592" max="15592" width="36" style="6" bestFit="1" customWidth="1"/>
    <col min="15593" max="15593" width="24.5" style="6" customWidth="1"/>
    <col min="15594" max="15594" width="12.33203125" style="6" bestFit="1" customWidth="1"/>
    <col min="15595" max="15595" width="8.83203125" style="6" bestFit="1" customWidth="1"/>
    <col min="15596" max="15596" width="12" style="6" bestFit="1" customWidth="1"/>
    <col min="15597" max="15597" width="11.5" style="6" bestFit="1" customWidth="1"/>
    <col min="15598" max="15598" width="18.5" style="6" bestFit="1" customWidth="1"/>
    <col min="15599" max="15599" width="15.83203125" style="6" bestFit="1" customWidth="1"/>
    <col min="15600" max="15600" width="19.6640625" style="6" bestFit="1" customWidth="1"/>
    <col min="15601" max="15601" width="5.5" style="6" customWidth="1"/>
    <col min="15602" max="15605" width="0" style="6" hidden="1" customWidth="1"/>
    <col min="15606" max="15606" width="18.33203125" style="6" customWidth="1"/>
    <col min="15607" max="15607" width="15.1640625" style="6" bestFit="1" customWidth="1"/>
    <col min="15608" max="15847" width="8.83203125" style="6"/>
    <col min="15848" max="15848" width="36" style="6" bestFit="1" customWidth="1"/>
    <col min="15849" max="15849" width="24.5" style="6" customWidth="1"/>
    <col min="15850" max="15850" width="12.33203125" style="6" bestFit="1" customWidth="1"/>
    <col min="15851" max="15851" width="8.83203125" style="6" bestFit="1" customWidth="1"/>
    <col min="15852" max="15852" width="12" style="6" bestFit="1" customWidth="1"/>
    <col min="15853" max="15853" width="11.5" style="6" bestFit="1" customWidth="1"/>
    <col min="15854" max="15854" width="18.5" style="6" bestFit="1" customWidth="1"/>
    <col min="15855" max="15855" width="15.83203125" style="6" bestFit="1" customWidth="1"/>
    <col min="15856" max="15856" width="19.6640625" style="6" bestFit="1" customWidth="1"/>
    <col min="15857" max="15857" width="5.5" style="6" customWidth="1"/>
    <col min="15858" max="15861" width="0" style="6" hidden="1" customWidth="1"/>
    <col min="15862" max="15862" width="18.33203125" style="6" customWidth="1"/>
    <col min="15863" max="15863" width="15.1640625" style="6" bestFit="1" customWidth="1"/>
    <col min="15864" max="16103" width="8.83203125" style="6"/>
    <col min="16104" max="16104" width="36" style="6" bestFit="1" customWidth="1"/>
    <col min="16105" max="16105" width="24.5" style="6" customWidth="1"/>
    <col min="16106" max="16106" width="12.33203125" style="6" bestFit="1" customWidth="1"/>
    <col min="16107" max="16107" width="8.83203125" style="6" bestFit="1" customWidth="1"/>
    <col min="16108" max="16108" width="12" style="6" bestFit="1" customWidth="1"/>
    <col min="16109" max="16109" width="11.5" style="6" bestFit="1" customWidth="1"/>
    <col min="16110" max="16110" width="18.5" style="6" bestFit="1" customWidth="1"/>
    <col min="16111" max="16111" width="15.83203125" style="6" bestFit="1" customWidth="1"/>
    <col min="16112" max="16112" width="19.6640625" style="6" bestFit="1" customWidth="1"/>
    <col min="16113" max="16113" width="5.5" style="6" customWidth="1"/>
    <col min="16114" max="16117" width="0" style="6" hidden="1" customWidth="1"/>
    <col min="16118" max="16118" width="18.33203125" style="6" customWidth="1"/>
    <col min="16119" max="16119" width="15.1640625" style="6" bestFit="1" customWidth="1"/>
    <col min="16120" max="16384" width="8.83203125" style="6"/>
  </cols>
  <sheetData>
    <row r="1" spans="2:14" ht="18" x14ac:dyDescent="0.2">
      <c r="B1" s="4" t="s">
        <v>48</v>
      </c>
      <c r="C1" s="5"/>
      <c r="D1" s="5"/>
      <c r="E1" s="5"/>
      <c r="F1" s="5"/>
      <c r="L1" s="7"/>
      <c r="M1" s="6" t="s">
        <v>99</v>
      </c>
    </row>
    <row r="2" spans="2:14" ht="10.5" customHeight="1" x14ac:dyDescent="0.2">
      <c r="B2" s="4"/>
      <c r="C2" s="5"/>
      <c r="D2" s="5"/>
      <c r="E2" s="5"/>
      <c r="F2" s="5"/>
      <c r="L2" s="7"/>
    </row>
    <row r="3" spans="2:14" ht="13" x14ac:dyDescent="0.15">
      <c r="B3" s="8" t="s">
        <v>0</v>
      </c>
      <c r="C3" s="47" t="s">
        <v>98</v>
      </c>
      <c r="D3" s="9"/>
      <c r="E3" s="9"/>
      <c r="F3" s="9"/>
      <c r="G3" s="10"/>
      <c r="H3" s="11"/>
      <c r="K3" s="144" t="s">
        <v>23</v>
      </c>
      <c r="L3" s="12"/>
      <c r="M3" s="13"/>
      <c r="N3" s="108">
        <v>0.5</v>
      </c>
    </row>
    <row r="4" spans="2:14" ht="13" x14ac:dyDescent="0.15">
      <c r="B4" s="15" t="s">
        <v>1</v>
      </c>
      <c r="C4" s="208"/>
      <c r="D4" s="16"/>
      <c r="E4" s="16"/>
      <c r="F4" s="16"/>
      <c r="G4" s="17"/>
      <c r="H4" s="18"/>
      <c r="K4" s="145" t="s">
        <v>65</v>
      </c>
      <c r="L4" s="19"/>
      <c r="M4" s="20"/>
      <c r="N4" s="109">
        <v>0.6</v>
      </c>
    </row>
    <row r="5" spans="2:14" ht="13" x14ac:dyDescent="0.15">
      <c r="B5" s="21" t="s">
        <v>2</v>
      </c>
      <c r="C5" s="48"/>
      <c r="D5" s="16"/>
      <c r="E5" s="16"/>
      <c r="F5" s="16"/>
      <c r="G5" s="17"/>
      <c r="H5" s="18"/>
      <c r="K5" s="145" t="s">
        <v>24</v>
      </c>
      <c r="L5" s="19"/>
      <c r="M5" s="20"/>
      <c r="N5" s="109">
        <v>0.03</v>
      </c>
    </row>
    <row r="6" spans="2:14" ht="13" x14ac:dyDescent="0.15">
      <c r="B6" s="15" t="s">
        <v>3</v>
      </c>
      <c r="C6" s="48"/>
      <c r="D6" s="16"/>
      <c r="E6" s="16"/>
      <c r="F6" s="16"/>
      <c r="G6" s="17"/>
      <c r="H6" s="18"/>
      <c r="K6" s="145" t="s">
        <v>52</v>
      </c>
      <c r="L6" s="19"/>
      <c r="M6" s="20"/>
      <c r="N6" s="110">
        <v>30000</v>
      </c>
    </row>
    <row r="7" spans="2:14" ht="13" x14ac:dyDescent="0.15">
      <c r="B7" s="24" t="s">
        <v>4</v>
      </c>
      <c r="C7" s="49"/>
      <c r="D7" s="25"/>
      <c r="E7" s="25"/>
      <c r="F7" s="25"/>
      <c r="G7" s="26"/>
      <c r="H7" s="27"/>
      <c r="K7" s="145" t="s">
        <v>75</v>
      </c>
      <c r="L7" s="19"/>
      <c r="M7" s="20"/>
      <c r="N7" s="110">
        <v>2000</v>
      </c>
    </row>
    <row r="8" spans="2:14" ht="13" x14ac:dyDescent="0.15">
      <c r="B8" s="28"/>
      <c r="C8" s="29"/>
      <c r="D8" s="29"/>
      <c r="E8" s="29"/>
      <c r="F8" s="29"/>
      <c r="G8" s="14"/>
      <c r="I8" s="20"/>
      <c r="K8" s="145" t="s">
        <v>76</v>
      </c>
      <c r="L8" s="19"/>
      <c r="M8" s="20"/>
      <c r="N8" s="110">
        <v>1000</v>
      </c>
    </row>
    <row r="9" spans="2:14" ht="13" x14ac:dyDescent="0.15">
      <c r="B9" s="28"/>
      <c r="C9" s="29"/>
      <c r="D9" s="29"/>
      <c r="E9" s="29"/>
      <c r="F9" s="29"/>
      <c r="G9" s="14"/>
      <c r="I9" s="111"/>
      <c r="K9" s="145" t="s">
        <v>92</v>
      </c>
      <c r="L9" s="19"/>
      <c r="M9" s="20"/>
      <c r="N9" s="110">
        <v>1500</v>
      </c>
    </row>
    <row r="10" spans="2:14" ht="13" x14ac:dyDescent="0.15">
      <c r="B10" s="28" t="s">
        <v>25</v>
      </c>
      <c r="C10" s="29"/>
      <c r="D10" s="29"/>
      <c r="E10" s="29"/>
      <c r="F10" s="29"/>
      <c r="G10" s="14"/>
      <c r="I10" s="111"/>
      <c r="K10" s="145" t="s">
        <v>90</v>
      </c>
      <c r="L10" s="19"/>
      <c r="M10" s="20"/>
      <c r="N10" s="110">
        <v>500</v>
      </c>
    </row>
    <row r="11" spans="2:14" ht="13" x14ac:dyDescent="0.15">
      <c r="B11" s="29" t="s">
        <v>83</v>
      </c>
      <c r="C11" s="29"/>
      <c r="D11" s="29"/>
      <c r="E11" s="29"/>
      <c r="F11" s="29"/>
      <c r="G11" s="14"/>
      <c r="I11" s="30"/>
      <c r="K11" s="146" t="s">
        <v>106</v>
      </c>
      <c r="L11" s="22"/>
      <c r="M11" s="23"/>
      <c r="N11" s="218">
        <v>250</v>
      </c>
    </row>
    <row r="12" spans="2:14" ht="13" x14ac:dyDescent="0.15">
      <c r="B12" s="6" t="s">
        <v>87</v>
      </c>
      <c r="C12" s="29"/>
      <c r="D12" s="29"/>
      <c r="E12" s="29"/>
      <c r="F12" s="29"/>
      <c r="G12" s="14"/>
      <c r="I12" s="30"/>
      <c r="J12" s="31"/>
      <c r="K12" s="31"/>
      <c r="L12" s="31"/>
      <c r="M12" s="31"/>
    </row>
    <row r="13" spans="2:14" ht="13" x14ac:dyDescent="0.15">
      <c r="B13" s="29" t="s">
        <v>81</v>
      </c>
      <c r="C13" s="29"/>
      <c r="D13" s="29"/>
      <c r="E13" s="29"/>
      <c r="F13" s="29"/>
      <c r="G13" s="14"/>
      <c r="I13" s="30"/>
      <c r="J13" s="31"/>
      <c r="K13" s="31"/>
      <c r="L13" s="31"/>
      <c r="M13" s="31"/>
    </row>
    <row r="14" spans="2:14" ht="13" x14ac:dyDescent="0.15">
      <c r="B14" s="29" t="s">
        <v>84</v>
      </c>
      <c r="C14" s="29"/>
      <c r="D14" s="29"/>
      <c r="E14" s="29"/>
      <c r="F14" s="29"/>
      <c r="G14" s="14"/>
      <c r="I14" s="20"/>
      <c r="J14" s="30"/>
      <c r="K14" s="14"/>
      <c r="L14" s="14"/>
      <c r="M14" s="14"/>
    </row>
    <row r="15" spans="2:14" ht="13" x14ac:dyDescent="0.15">
      <c r="B15" s="29" t="s">
        <v>82</v>
      </c>
      <c r="C15" s="29"/>
      <c r="D15" s="29"/>
      <c r="E15" s="29"/>
      <c r="F15" s="29"/>
      <c r="G15" s="14"/>
      <c r="I15" s="20"/>
      <c r="J15" s="30"/>
      <c r="K15" s="14"/>
      <c r="L15" s="14"/>
      <c r="M15" s="14"/>
    </row>
    <row r="16" spans="2:14" ht="13" x14ac:dyDescent="0.15">
      <c r="C16" s="29"/>
      <c r="D16" s="29"/>
      <c r="E16" s="29"/>
      <c r="F16" s="29"/>
      <c r="G16" s="14"/>
      <c r="I16" s="20"/>
      <c r="J16" s="30"/>
      <c r="K16" s="14"/>
      <c r="L16" s="14"/>
      <c r="M16" s="14"/>
    </row>
    <row r="17" spans="2:14" ht="13" x14ac:dyDescent="0.15">
      <c r="B17" s="29"/>
      <c r="C17" s="29"/>
      <c r="D17" s="29"/>
      <c r="E17" s="29"/>
      <c r="F17" s="29"/>
      <c r="G17" s="14"/>
      <c r="I17" s="20"/>
      <c r="J17" s="30"/>
      <c r="K17" s="14"/>
      <c r="L17" s="14"/>
      <c r="M17" s="14"/>
    </row>
    <row r="18" spans="2:14" ht="13" x14ac:dyDescent="0.15">
      <c r="B18" s="29"/>
      <c r="C18" s="29"/>
      <c r="D18" s="29"/>
      <c r="E18" s="29"/>
      <c r="F18" s="29"/>
      <c r="G18" s="14"/>
      <c r="I18" s="20"/>
      <c r="J18" s="30"/>
      <c r="K18" s="14"/>
      <c r="L18" s="14"/>
      <c r="M18" s="14"/>
    </row>
    <row r="19" spans="2:14" ht="13" x14ac:dyDescent="0.15">
      <c r="B19" s="28"/>
      <c r="C19" s="29"/>
      <c r="D19" s="29"/>
      <c r="E19" s="29"/>
      <c r="F19" s="29"/>
      <c r="G19" s="14"/>
      <c r="H19" s="19"/>
      <c r="I19" s="20"/>
      <c r="J19" s="14"/>
      <c r="K19" s="14"/>
      <c r="L19" s="14"/>
      <c r="M19" s="14"/>
    </row>
    <row r="20" spans="2:14" ht="16.5" customHeight="1" x14ac:dyDescent="0.2">
      <c r="B20" s="32" t="s">
        <v>26</v>
      </c>
      <c r="C20" s="107" t="s">
        <v>43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2:14" ht="13" x14ac:dyDescent="0.1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2:14" ht="13" x14ac:dyDescent="0.15">
      <c r="B22" s="127" t="s">
        <v>49</v>
      </c>
      <c r="C22" s="128" t="s">
        <v>28</v>
      </c>
      <c r="D22" s="128" t="s">
        <v>27</v>
      </c>
      <c r="E22" s="128" t="s">
        <v>29</v>
      </c>
      <c r="F22" s="128" t="s">
        <v>66</v>
      </c>
      <c r="G22" s="128" t="s">
        <v>86</v>
      </c>
      <c r="H22" s="128" t="s">
        <v>66</v>
      </c>
      <c r="I22" s="129" t="s">
        <v>67</v>
      </c>
      <c r="J22" s="6"/>
    </row>
    <row r="23" spans="2:14" ht="13" x14ac:dyDescent="0.15">
      <c r="B23" s="130" t="s">
        <v>32</v>
      </c>
      <c r="C23" s="131" t="s">
        <v>34</v>
      </c>
      <c r="D23" s="131" t="s">
        <v>33</v>
      </c>
      <c r="E23" s="131" t="s">
        <v>35</v>
      </c>
      <c r="F23" s="131"/>
      <c r="G23" s="132" t="s">
        <v>85</v>
      </c>
      <c r="H23" s="131" t="s">
        <v>36</v>
      </c>
      <c r="I23" s="133" t="s">
        <v>57</v>
      </c>
      <c r="J23" s="6"/>
    </row>
    <row r="24" spans="2:14" ht="15.5" customHeight="1" x14ac:dyDescent="0.15">
      <c r="B24" s="50"/>
      <c r="C24" s="220"/>
      <c r="D24" s="117"/>
      <c r="E24" s="117"/>
      <c r="F24" s="33">
        <f>(D24*C24*E24)</f>
        <v>0</v>
      </c>
      <c r="G24" s="33">
        <f>F24*$N$4</f>
        <v>0</v>
      </c>
      <c r="H24" s="33">
        <f>F24+G24</f>
        <v>0</v>
      </c>
      <c r="I24" s="118">
        <f>($N$6/12)*C24*E24</f>
        <v>0</v>
      </c>
      <c r="J24" s="6"/>
    </row>
    <row r="25" spans="2:14" ht="15.5" customHeight="1" x14ac:dyDescent="0.15">
      <c r="B25" s="221"/>
      <c r="C25" s="116"/>
      <c r="D25" s="117"/>
      <c r="E25" s="117"/>
      <c r="F25" s="33">
        <f>(D25*C25*E25)+(D25*C25*E25*$N$5)</f>
        <v>0</v>
      </c>
      <c r="G25" s="33">
        <f>F25*$N$4</f>
        <v>0</v>
      </c>
      <c r="H25" s="33">
        <f>F25+G25</f>
        <v>0</v>
      </c>
      <c r="I25" s="118">
        <f>($N$6/12)*C25*E25</f>
        <v>0</v>
      </c>
      <c r="J25" s="6"/>
    </row>
    <row r="26" spans="2:14" ht="15.5" customHeight="1" x14ac:dyDescent="0.15">
      <c r="B26" s="50"/>
      <c r="C26" s="116"/>
      <c r="D26" s="117"/>
      <c r="E26" s="117"/>
      <c r="F26" s="33">
        <f>(D26*C26*E26)+(D26*C26*E26*$N$5)</f>
        <v>0</v>
      </c>
      <c r="G26" s="33">
        <f>F26*$N$4</f>
        <v>0</v>
      </c>
      <c r="H26" s="33">
        <f>F26+G26</f>
        <v>0</v>
      </c>
      <c r="I26" s="118">
        <f>($N$6/12)*C26*E26</f>
        <v>0</v>
      </c>
      <c r="J26" s="6"/>
    </row>
    <row r="27" spans="2:14" ht="15.75" customHeight="1" x14ac:dyDescent="0.15">
      <c r="B27" s="50"/>
      <c r="C27" s="116"/>
      <c r="D27" s="117"/>
      <c r="E27" s="117"/>
      <c r="F27" s="33">
        <f>(D27*C27*E27)+(D27*C27*E27*$N$5)</f>
        <v>0</v>
      </c>
      <c r="G27" s="33">
        <f>F27*$N$4</f>
        <v>0</v>
      </c>
      <c r="H27" s="33">
        <f>F27+G27</f>
        <v>0</v>
      </c>
      <c r="I27" s="118">
        <f>($N$6/12)*C27*E27</f>
        <v>0</v>
      </c>
      <c r="J27" s="6"/>
    </row>
    <row r="28" spans="2:14" ht="15.5" customHeight="1" x14ac:dyDescent="0.15">
      <c r="B28" s="51" t="s">
        <v>100</v>
      </c>
      <c r="C28" s="52"/>
      <c r="D28" s="53"/>
      <c r="E28" s="53"/>
      <c r="F28" s="35"/>
      <c r="G28" s="35"/>
      <c r="H28" s="54"/>
      <c r="I28" s="119"/>
      <c r="J28" s="6"/>
    </row>
    <row r="29" spans="2:14" s="112" customFormat="1" ht="15.5" customHeight="1" x14ac:dyDescent="0.15">
      <c r="B29" s="113" t="s">
        <v>64</v>
      </c>
      <c r="C29" s="114"/>
      <c r="D29" s="115"/>
      <c r="E29" s="115"/>
      <c r="F29" s="115"/>
      <c r="G29" s="115"/>
      <c r="H29" s="115">
        <f>SUM(H24:H28)</f>
        <v>0</v>
      </c>
      <c r="I29" s="120">
        <f>SUM(I24:I28)</f>
        <v>0</v>
      </c>
    </row>
    <row r="30" spans="2:14" s="37" customFormat="1" ht="11.25" customHeight="1" x14ac:dyDescent="0.15">
      <c r="B30" s="38"/>
      <c r="C30" s="39"/>
      <c r="D30" s="40"/>
      <c r="M30" s="40"/>
    </row>
    <row r="31" spans="2:14" ht="13" x14ac:dyDescent="0.15">
      <c r="B31" s="127" t="s">
        <v>53</v>
      </c>
      <c r="C31" s="134" t="s">
        <v>59</v>
      </c>
      <c r="D31" s="128" t="s">
        <v>56</v>
      </c>
      <c r="E31" s="128" t="s">
        <v>104</v>
      </c>
      <c r="F31" s="128" t="s">
        <v>102</v>
      </c>
      <c r="G31" s="128" t="s">
        <v>66</v>
      </c>
      <c r="H31" s="128" t="s">
        <v>86</v>
      </c>
      <c r="I31" s="128" t="s">
        <v>66</v>
      </c>
      <c r="J31" s="128" t="s">
        <v>60</v>
      </c>
      <c r="K31" s="128" t="s">
        <v>31</v>
      </c>
      <c r="L31" s="128" t="s">
        <v>60</v>
      </c>
      <c r="M31" s="128" t="s">
        <v>60</v>
      </c>
      <c r="N31" s="129" t="s">
        <v>60</v>
      </c>
    </row>
    <row r="32" spans="2:14" ht="13" x14ac:dyDescent="0.15">
      <c r="B32" s="130" t="s">
        <v>54</v>
      </c>
      <c r="C32" s="135" t="s">
        <v>58</v>
      </c>
      <c r="D32" s="131" t="s">
        <v>57</v>
      </c>
      <c r="E32" s="131" t="s">
        <v>105</v>
      </c>
      <c r="F32" s="131" t="s">
        <v>103</v>
      </c>
      <c r="G32" s="131"/>
      <c r="H32" s="132" t="s">
        <v>85</v>
      </c>
      <c r="I32" s="131" t="s">
        <v>36</v>
      </c>
      <c r="J32" s="131" t="s">
        <v>61</v>
      </c>
      <c r="K32" s="136" t="s">
        <v>62</v>
      </c>
      <c r="L32" s="137" t="s">
        <v>63</v>
      </c>
      <c r="M32" s="136" t="s">
        <v>91</v>
      </c>
      <c r="N32" s="138" t="s">
        <v>101</v>
      </c>
    </row>
    <row r="33" spans="2:14" ht="15.5" customHeight="1" x14ac:dyDescent="0.15">
      <c r="B33" s="50"/>
      <c r="C33" s="121"/>
      <c r="D33" s="117"/>
      <c r="E33" s="117"/>
      <c r="F33" s="117"/>
      <c r="G33" s="33">
        <f>(D33*E33)</f>
        <v>0</v>
      </c>
      <c r="H33" s="33">
        <f>G33*$N$4</f>
        <v>0</v>
      </c>
      <c r="I33" s="33">
        <f>G33+H33</f>
        <v>0</v>
      </c>
      <c r="J33" s="122">
        <f>E33*$N$7</f>
        <v>0</v>
      </c>
      <c r="K33" s="34">
        <f>E33*N$8</f>
        <v>0</v>
      </c>
      <c r="L33" s="34">
        <f>E33*N$9</f>
        <v>0</v>
      </c>
      <c r="M33" s="34">
        <f>E33*N$10</f>
        <v>0</v>
      </c>
      <c r="N33" s="234">
        <f>F33*N$11</f>
        <v>0</v>
      </c>
    </row>
    <row r="34" spans="2:14" ht="15.5" customHeight="1" x14ac:dyDescent="0.15">
      <c r="B34" s="50"/>
      <c r="C34" s="121"/>
      <c r="D34" s="117"/>
      <c r="E34" s="117"/>
      <c r="F34" s="117"/>
      <c r="G34" s="33">
        <f>(D34*E34)+(D34*E34*$N$5)</f>
        <v>0</v>
      </c>
      <c r="H34" s="33">
        <f>G34*$N$4</f>
        <v>0</v>
      </c>
      <c r="I34" s="33">
        <f>G34+H34</f>
        <v>0</v>
      </c>
      <c r="J34" s="122">
        <f>E34*$N$7</f>
        <v>0</v>
      </c>
      <c r="K34" s="34">
        <f>E34*N$8</f>
        <v>0</v>
      </c>
      <c r="L34" s="34">
        <f>E34*N$9</f>
        <v>0</v>
      </c>
      <c r="M34" s="34">
        <f>E34*N$10</f>
        <v>0</v>
      </c>
      <c r="N34" s="123">
        <f>F34*N$11</f>
        <v>0</v>
      </c>
    </row>
    <row r="35" spans="2:14" ht="15.5" customHeight="1" x14ac:dyDescent="0.15">
      <c r="B35" s="50"/>
      <c r="C35" s="121"/>
      <c r="D35" s="117"/>
      <c r="E35" s="117"/>
      <c r="F35" s="117"/>
      <c r="G35" s="33">
        <f>(D35*E35)+(D35*E35*$N$5)</f>
        <v>0</v>
      </c>
      <c r="H35" s="33">
        <f>G35*$N$4</f>
        <v>0</v>
      </c>
      <c r="I35" s="33">
        <f>G35+H35</f>
        <v>0</v>
      </c>
      <c r="J35" s="122">
        <f>F35*$N$7</f>
        <v>0</v>
      </c>
      <c r="K35" s="34">
        <f>E35*N$8</f>
        <v>0</v>
      </c>
      <c r="L35" s="34">
        <f>E35*N$9</f>
        <v>0</v>
      </c>
      <c r="M35" s="34">
        <f>E35*N$10</f>
        <v>0</v>
      </c>
      <c r="N35" s="123">
        <f>F35*N$11</f>
        <v>0</v>
      </c>
    </row>
    <row r="36" spans="2:14" ht="15.5" customHeight="1" x14ac:dyDescent="0.15">
      <c r="B36" s="51" t="s">
        <v>100</v>
      </c>
      <c r="C36" s="52"/>
      <c r="D36" s="53"/>
      <c r="E36" s="53"/>
      <c r="F36" s="53"/>
      <c r="G36" s="35"/>
      <c r="H36" s="35"/>
      <c r="I36" s="54"/>
      <c r="J36" s="35"/>
      <c r="K36" s="36"/>
      <c r="L36" s="34"/>
      <c r="M36" s="36"/>
      <c r="N36" s="235"/>
    </row>
    <row r="37" spans="2:14" s="112" customFormat="1" ht="15.5" customHeight="1" x14ac:dyDescent="0.15">
      <c r="B37" s="113" t="s">
        <v>64</v>
      </c>
      <c r="C37" s="114"/>
      <c r="D37" s="115"/>
      <c r="E37" s="115"/>
      <c r="F37" s="115"/>
      <c r="G37" s="115"/>
      <c r="H37" s="115"/>
      <c r="I37" s="115">
        <f t="shared" ref="I37:M37" si="0">SUM(I33:I36)</f>
        <v>0</v>
      </c>
      <c r="J37" s="115">
        <f t="shared" si="0"/>
        <v>0</v>
      </c>
      <c r="K37" s="115">
        <f t="shared" si="0"/>
        <v>0</v>
      </c>
      <c r="L37" s="115">
        <f t="shared" si="0"/>
        <v>0</v>
      </c>
      <c r="M37" s="115">
        <f t="shared" si="0"/>
        <v>0</v>
      </c>
      <c r="N37" s="120">
        <f t="shared" ref="N37" si="1">SUM(N33:N36)</f>
        <v>0</v>
      </c>
    </row>
    <row r="38" spans="2:14" ht="14.25" customHeight="1" x14ac:dyDescent="0.1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2:14" ht="13" x14ac:dyDescent="0.15">
      <c r="B39" s="139" t="s">
        <v>37</v>
      </c>
      <c r="C39" s="140"/>
      <c r="D39" s="115"/>
      <c r="E39" s="120"/>
      <c r="H39" s="141"/>
      <c r="I39" s="6"/>
      <c r="J39" s="6"/>
      <c r="K39" s="6"/>
      <c r="L39" s="141"/>
      <c r="M39" s="141"/>
    </row>
    <row r="40" spans="2:14" ht="15.5" customHeight="1" x14ac:dyDescent="0.15">
      <c r="B40" s="226" t="s">
        <v>88</v>
      </c>
      <c r="C40" s="227"/>
      <c r="D40" s="227"/>
      <c r="E40" s="142"/>
      <c r="H40" s="33"/>
      <c r="I40" s="6"/>
      <c r="J40" s="6"/>
      <c r="K40" s="6"/>
      <c r="L40" s="42"/>
      <c r="M40" s="42"/>
    </row>
    <row r="41" spans="2:14" ht="15.5" customHeight="1" x14ac:dyDescent="0.15">
      <c r="B41" s="226" t="s">
        <v>89</v>
      </c>
      <c r="C41" s="227"/>
      <c r="D41" s="227"/>
      <c r="E41" s="142"/>
      <c r="H41" s="33"/>
      <c r="I41" s="6"/>
      <c r="J41" s="6"/>
      <c r="K41" s="6"/>
      <c r="L41" s="42"/>
      <c r="M41" s="42"/>
    </row>
    <row r="42" spans="2:14" ht="15.5" customHeight="1" x14ac:dyDescent="0.15">
      <c r="B42" s="226" t="s">
        <v>39</v>
      </c>
      <c r="C42" s="227"/>
      <c r="D42" s="227"/>
      <c r="E42" s="142"/>
      <c r="H42" s="33"/>
      <c r="I42" s="6"/>
      <c r="J42" s="6"/>
      <c r="K42" s="6"/>
      <c r="L42" s="42"/>
      <c r="M42" s="42"/>
    </row>
    <row r="43" spans="2:14" ht="15.5" customHeight="1" x14ac:dyDescent="0.15">
      <c r="E43" s="142"/>
      <c r="H43" s="33"/>
      <c r="I43" s="6"/>
      <c r="J43" s="6"/>
      <c r="K43" s="6"/>
      <c r="L43" s="42"/>
      <c r="M43" s="42"/>
    </row>
    <row r="44" spans="2:14" s="112" customFormat="1" ht="15.5" customHeight="1" x14ac:dyDescent="0.15">
      <c r="B44" s="113" t="s">
        <v>40</v>
      </c>
      <c r="C44" s="114"/>
      <c r="D44" s="114"/>
      <c r="E44" s="124">
        <f>SUM(E40:E43)</f>
        <v>0</v>
      </c>
      <c r="F44" s="6"/>
      <c r="H44" s="33"/>
      <c r="I44" s="6"/>
      <c r="J44" s="6"/>
      <c r="K44" s="6"/>
      <c r="L44" s="42"/>
      <c r="M44" s="42"/>
    </row>
    <row r="45" spans="2:14" ht="12.75" customHeight="1" x14ac:dyDescent="0.15">
      <c r="B45" s="43"/>
      <c r="C45" s="14"/>
      <c r="D45" s="33"/>
      <c r="H45" s="33"/>
      <c r="I45" s="6"/>
      <c r="J45" s="6"/>
      <c r="K45" s="6"/>
      <c r="M45" s="42"/>
    </row>
    <row r="46" spans="2:14" ht="16.5" customHeight="1" x14ac:dyDescent="0.15">
      <c r="B46" s="139" t="s">
        <v>97</v>
      </c>
      <c r="C46" s="140"/>
      <c r="D46" s="115"/>
      <c r="E46" s="120"/>
      <c r="F46" s="7"/>
      <c r="H46" s="33"/>
      <c r="I46" s="6"/>
      <c r="J46" s="6"/>
      <c r="K46" s="6"/>
      <c r="M46" s="42"/>
    </row>
    <row r="47" spans="2:14" ht="13" x14ac:dyDescent="0.15">
      <c r="B47" s="226" t="s">
        <v>96</v>
      </c>
      <c r="C47" s="227"/>
      <c r="D47" s="227"/>
      <c r="E47" s="142"/>
      <c r="F47" s="7"/>
    </row>
    <row r="48" spans="2:14" ht="13" x14ac:dyDescent="0.15">
      <c r="B48" s="211" t="s">
        <v>93</v>
      </c>
      <c r="C48" s="212"/>
      <c r="D48" s="212"/>
      <c r="E48" s="142"/>
    </row>
    <row r="49" spans="1:13" ht="13" x14ac:dyDescent="0.15">
      <c r="B49" s="113" t="s">
        <v>40</v>
      </c>
      <c r="C49" s="114"/>
      <c r="D49" s="114"/>
      <c r="E49" s="124">
        <f>SUM(E47:E48)</f>
        <v>0</v>
      </c>
      <c r="G49" s="112"/>
      <c r="H49" s="33"/>
      <c r="I49" s="6"/>
      <c r="J49" s="6"/>
      <c r="K49" s="6"/>
      <c r="L49" s="42"/>
      <c r="M49" s="42"/>
    </row>
    <row r="50" spans="1:13" ht="12.75" customHeight="1" x14ac:dyDescent="0.15">
      <c r="B50" s="43"/>
      <c r="C50" s="14"/>
      <c r="D50" s="33"/>
      <c r="H50" s="33"/>
      <c r="I50" s="6"/>
      <c r="J50" s="6"/>
      <c r="K50" s="6"/>
      <c r="M50" s="42"/>
    </row>
    <row r="51" spans="1:13" ht="15" customHeight="1" x14ac:dyDescent="0.15">
      <c r="B51" s="41" t="s">
        <v>71</v>
      </c>
      <c r="C51" s="125"/>
      <c r="D51" s="126"/>
      <c r="E51" s="210">
        <f>H29+I29+I37+J37+K37+L37+M37+E44</f>
        <v>0</v>
      </c>
      <c r="F51" s="14"/>
      <c r="H51" s="33"/>
      <c r="I51" s="6"/>
      <c r="J51" s="6"/>
      <c r="K51" s="6"/>
      <c r="L51" s="42"/>
      <c r="M51" s="42"/>
    </row>
    <row r="52" spans="1:13" ht="13" x14ac:dyDescent="0.15">
      <c r="B52" s="14"/>
      <c r="C52" s="14"/>
      <c r="D52" s="14"/>
      <c r="E52" s="14"/>
      <c r="F52" s="45"/>
      <c r="G52" s="14"/>
      <c r="H52" s="14"/>
      <c r="I52" s="14"/>
      <c r="J52" s="14"/>
      <c r="K52" s="14"/>
      <c r="L52" s="14"/>
      <c r="M52" s="14"/>
    </row>
    <row r="53" spans="1:13" customFormat="1" ht="14.25" customHeight="1" x14ac:dyDescent="0.2">
      <c r="A53" s="6"/>
      <c r="B53" s="44"/>
      <c r="C53" s="28"/>
      <c r="D53" s="28"/>
      <c r="E53" s="28"/>
      <c r="F53" s="28"/>
      <c r="G53" s="28"/>
      <c r="H53" s="28"/>
      <c r="I53" s="45"/>
      <c r="K53" s="46"/>
    </row>
    <row r="54" spans="1:13" ht="18" x14ac:dyDescent="0.2">
      <c r="B54" s="32" t="s">
        <v>26</v>
      </c>
      <c r="C54" s="107" t="s">
        <v>44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13" x14ac:dyDescent="0.1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ht="13" x14ac:dyDescent="0.15">
      <c r="B56" s="127" t="s">
        <v>49</v>
      </c>
      <c r="C56" s="128" t="s">
        <v>28</v>
      </c>
      <c r="D56" s="128" t="s">
        <v>27</v>
      </c>
      <c r="E56" s="128" t="s">
        <v>29</v>
      </c>
      <c r="F56" s="128" t="s">
        <v>66</v>
      </c>
      <c r="G56" s="128" t="s">
        <v>86</v>
      </c>
      <c r="H56" s="128" t="s">
        <v>66</v>
      </c>
      <c r="I56" s="129" t="s">
        <v>67</v>
      </c>
      <c r="K56" s="6"/>
    </row>
    <row r="57" spans="1:13" ht="13" x14ac:dyDescent="0.15">
      <c r="B57" s="130" t="s">
        <v>32</v>
      </c>
      <c r="C57" s="131" t="s">
        <v>34</v>
      </c>
      <c r="D57" s="131" t="s">
        <v>33</v>
      </c>
      <c r="E57" s="131" t="s">
        <v>35</v>
      </c>
      <c r="F57" s="131"/>
      <c r="G57" s="132" t="s">
        <v>85</v>
      </c>
      <c r="H57" s="131" t="s">
        <v>36</v>
      </c>
      <c r="I57" s="133" t="s">
        <v>57</v>
      </c>
      <c r="K57" s="6"/>
    </row>
    <row r="58" spans="1:13" ht="15.5" customHeight="1" x14ac:dyDescent="0.15">
      <c r="B58" s="50">
        <f>B24</f>
        <v>0</v>
      </c>
      <c r="C58" s="220">
        <v>0</v>
      </c>
      <c r="D58" s="117">
        <v>0</v>
      </c>
      <c r="E58" s="117">
        <v>0</v>
      </c>
      <c r="F58" s="33">
        <f>(D58*C58*E58)</f>
        <v>0</v>
      </c>
      <c r="G58" s="33">
        <f>F58*$N$4</f>
        <v>0</v>
      </c>
      <c r="H58" s="33">
        <f>F58+G58</f>
        <v>0</v>
      </c>
      <c r="I58" s="118">
        <f>($N$6*1.03/12)*C58*E58</f>
        <v>0</v>
      </c>
      <c r="K58" s="6"/>
    </row>
    <row r="59" spans="1:13" ht="15.5" customHeight="1" x14ac:dyDescent="0.15">
      <c r="B59" s="221">
        <f>B25</f>
        <v>0</v>
      </c>
      <c r="C59" s="116">
        <v>0</v>
      </c>
      <c r="D59" s="117">
        <v>0</v>
      </c>
      <c r="E59" s="117">
        <v>0</v>
      </c>
      <c r="F59" s="33">
        <f>(D59*C59*E59)+(D59*C59*E59*$N$5)</f>
        <v>0</v>
      </c>
      <c r="G59" s="33">
        <f>F59*$N$4</f>
        <v>0</v>
      </c>
      <c r="H59" s="33">
        <f>F59+G59</f>
        <v>0</v>
      </c>
      <c r="I59" s="118">
        <f>($N$6*1.03/12)*C59*E59</f>
        <v>0</v>
      </c>
      <c r="K59" s="6"/>
    </row>
    <row r="60" spans="1:13" ht="15.5" customHeight="1" x14ac:dyDescent="0.15">
      <c r="B60" s="50">
        <f>B26</f>
        <v>0</v>
      </c>
      <c r="C60" s="116">
        <v>0</v>
      </c>
      <c r="D60" s="117">
        <v>0</v>
      </c>
      <c r="E60" s="117">
        <v>0</v>
      </c>
      <c r="F60" s="33">
        <f>(D60*C60*E60)+(D60*C60*E60*$N$5)</f>
        <v>0</v>
      </c>
      <c r="G60" s="33">
        <f>F60*$N$4</f>
        <v>0</v>
      </c>
      <c r="H60" s="33">
        <f>F60+G60</f>
        <v>0</v>
      </c>
      <c r="I60" s="118">
        <f>($N$6*1.03/12)*C60*E60</f>
        <v>0</v>
      </c>
      <c r="K60" s="6"/>
    </row>
    <row r="61" spans="1:13" ht="15.5" customHeight="1" x14ac:dyDescent="0.15">
      <c r="B61" s="50">
        <f>B27</f>
        <v>0</v>
      </c>
      <c r="C61" s="116">
        <v>0</v>
      </c>
      <c r="D61" s="117">
        <v>0</v>
      </c>
      <c r="E61" s="117">
        <v>0</v>
      </c>
      <c r="F61" s="33">
        <f>(D61*C61*E61)+(D61*C61*E61*$N$5)</f>
        <v>0</v>
      </c>
      <c r="G61" s="33">
        <f>F61*$N$4</f>
        <v>0</v>
      </c>
      <c r="H61" s="33">
        <f>F61+G61</f>
        <v>0</v>
      </c>
      <c r="I61" s="118">
        <f>($N$6*1.03/12)*C61*E61</f>
        <v>0</v>
      </c>
      <c r="K61" s="6"/>
    </row>
    <row r="62" spans="1:13" ht="15.5" customHeight="1" x14ac:dyDescent="0.15">
      <c r="B62" s="51" t="s">
        <v>100</v>
      </c>
      <c r="C62" s="52"/>
      <c r="D62" s="53"/>
      <c r="E62" s="53"/>
      <c r="F62" s="35"/>
      <c r="G62" s="35"/>
      <c r="H62" s="54"/>
      <c r="I62" s="119"/>
      <c r="K62" s="6"/>
    </row>
    <row r="63" spans="1:13" s="37" customFormat="1" ht="15.5" customHeight="1" x14ac:dyDescent="0.15">
      <c r="B63" s="113" t="s">
        <v>64</v>
      </c>
      <c r="C63" s="114"/>
      <c r="D63" s="115"/>
      <c r="E63" s="115"/>
      <c r="F63" s="115"/>
      <c r="G63" s="115"/>
      <c r="H63" s="115">
        <f>SUM(H58:H62)</f>
        <v>0</v>
      </c>
      <c r="I63" s="120">
        <f>SUM(I58:I62)</f>
        <v>0</v>
      </c>
      <c r="K63" s="112"/>
      <c r="L63" s="112"/>
      <c r="M63" s="112"/>
    </row>
    <row r="64" spans="1:13" s="37" customFormat="1" ht="11" customHeight="1" x14ac:dyDescent="0.15">
      <c r="B64" s="38"/>
      <c r="C64" s="39"/>
      <c r="D64" s="40"/>
      <c r="M64" s="40"/>
    </row>
    <row r="65" spans="2:14" ht="13" x14ac:dyDescent="0.15">
      <c r="B65" s="127" t="s">
        <v>53</v>
      </c>
      <c r="C65" s="134" t="s">
        <v>59</v>
      </c>
      <c r="D65" s="128" t="s">
        <v>56</v>
      </c>
      <c r="E65" s="128" t="s">
        <v>104</v>
      </c>
      <c r="F65" s="128" t="s">
        <v>102</v>
      </c>
      <c r="G65" s="128" t="s">
        <v>66</v>
      </c>
      <c r="H65" s="128" t="s">
        <v>86</v>
      </c>
      <c r="I65" s="128" t="s">
        <v>66</v>
      </c>
      <c r="J65" s="128" t="s">
        <v>60</v>
      </c>
      <c r="K65" s="128" t="s">
        <v>31</v>
      </c>
      <c r="L65" s="128" t="s">
        <v>60</v>
      </c>
      <c r="M65" s="128" t="s">
        <v>60</v>
      </c>
      <c r="N65" s="129" t="s">
        <v>60</v>
      </c>
    </row>
    <row r="66" spans="2:14" ht="15.5" customHeight="1" x14ac:dyDescent="0.15">
      <c r="B66" s="130" t="s">
        <v>54</v>
      </c>
      <c r="C66" s="135" t="s">
        <v>58</v>
      </c>
      <c r="D66" s="131" t="s">
        <v>57</v>
      </c>
      <c r="E66" s="131" t="s">
        <v>105</v>
      </c>
      <c r="F66" s="131" t="s">
        <v>103</v>
      </c>
      <c r="G66" s="131"/>
      <c r="H66" s="132" t="s">
        <v>85</v>
      </c>
      <c r="I66" s="131" t="s">
        <v>36</v>
      </c>
      <c r="J66" s="131" t="s">
        <v>61</v>
      </c>
      <c r="K66" s="136" t="s">
        <v>62</v>
      </c>
      <c r="L66" s="137" t="s">
        <v>63</v>
      </c>
      <c r="M66" s="137" t="s">
        <v>91</v>
      </c>
      <c r="N66" s="138" t="s">
        <v>101</v>
      </c>
    </row>
    <row r="67" spans="2:14" ht="15.5" customHeight="1" x14ac:dyDescent="0.15">
      <c r="B67" s="50"/>
      <c r="C67" s="121"/>
      <c r="D67" s="117"/>
      <c r="E67" s="117"/>
      <c r="F67" s="117"/>
      <c r="G67" s="33">
        <f>(D67*E67)+(D67*E67*$N$5)</f>
        <v>0</v>
      </c>
      <c r="H67" s="33">
        <f>G67*$N$4</f>
        <v>0</v>
      </c>
      <c r="I67" s="33">
        <f>G67+H67</f>
        <v>0</v>
      </c>
      <c r="J67" s="122">
        <f>E67*N$7*1.03</f>
        <v>0</v>
      </c>
      <c r="K67" s="122">
        <f>E67*N$8*1.03</f>
        <v>0</v>
      </c>
      <c r="L67" s="122">
        <f>E67*N$9*1.03</f>
        <v>0</v>
      </c>
      <c r="M67" s="122">
        <f>E67*N$10*1.03</f>
        <v>0</v>
      </c>
      <c r="N67" s="118">
        <f>F67*N$11*1.03</f>
        <v>0</v>
      </c>
    </row>
    <row r="68" spans="2:14" ht="15.5" customHeight="1" x14ac:dyDescent="0.15">
      <c r="B68" s="50"/>
      <c r="C68" s="121"/>
      <c r="D68" s="117"/>
      <c r="E68" s="117"/>
      <c r="F68" s="117"/>
      <c r="G68" s="33">
        <f>(D68*E68)+(D68*E68*$N$5)</f>
        <v>0</v>
      </c>
      <c r="H68" s="33">
        <f>G68*$N$4</f>
        <v>0</v>
      </c>
      <c r="I68" s="33">
        <f>G68+H68</f>
        <v>0</v>
      </c>
      <c r="J68" s="122">
        <f>E68*N$7*1.03</f>
        <v>0</v>
      </c>
      <c r="K68" s="122">
        <f>E68*N$8*1.03</f>
        <v>0</v>
      </c>
      <c r="L68" s="122">
        <f>E68*N$9*1.03</f>
        <v>0</v>
      </c>
      <c r="M68" s="122">
        <f>E68*N$10*1.03</f>
        <v>0</v>
      </c>
      <c r="N68" s="118">
        <f>F68*N$11*1.03</f>
        <v>0</v>
      </c>
    </row>
    <row r="69" spans="2:14" ht="15.5" customHeight="1" x14ac:dyDescent="0.15">
      <c r="B69" s="50"/>
      <c r="C69" s="121"/>
      <c r="D69" s="117"/>
      <c r="E69" s="117"/>
      <c r="F69" s="117"/>
      <c r="G69" s="33">
        <f>(D69*E69)+(D69*E69*$N$5)</f>
        <v>0</v>
      </c>
      <c r="H69" s="33">
        <f>G69*$N$4</f>
        <v>0</v>
      </c>
      <c r="I69" s="33">
        <f>G69+H69</f>
        <v>0</v>
      </c>
      <c r="J69" s="122">
        <f>E69*N$7*1.03</f>
        <v>0</v>
      </c>
      <c r="K69" s="122">
        <f>E69*N$8*1.03</f>
        <v>0</v>
      </c>
      <c r="L69" s="122">
        <f>E69*N$9*1.03</f>
        <v>0</v>
      </c>
      <c r="M69" s="122">
        <f>E69*N$10*1.03</f>
        <v>0</v>
      </c>
      <c r="N69" s="118">
        <f>F69*N$11*1.03</f>
        <v>0</v>
      </c>
    </row>
    <row r="70" spans="2:14" ht="15.5" customHeight="1" x14ac:dyDescent="0.15">
      <c r="B70" s="50" t="s">
        <v>100</v>
      </c>
      <c r="C70" s="236"/>
      <c r="D70" s="237"/>
      <c r="E70" s="237"/>
      <c r="F70" s="237"/>
      <c r="G70" s="238"/>
      <c r="H70" s="238"/>
      <c r="I70" s="239"/>
      <c r="J70" s="238"/>
      <c r="K70" s="42"/>
      <c r="L70" s="34"/>
      <c r="M70" s="42"/>
      <c r="N70" s="123"/>
    </row>
    <row r="71" spans="2:14" ht="15.5" customHeight="1" x14ac:dyDescent="0.15">
      <c r="B71" s="113" t="s">
        <v>64</v>
      </c>
      <c r="C71" s="114"/>
      <c r="D71" s="115"/>
      <c r="E71" s="115"/>
      <c r="F71" s="115"/>
      <c r="G71" s="115"/>
      <c r="H71" s="115"/>
      <c r="I71" s="115">
        <f t="shared" ref="I71" si="2">SUM(I67:I70)</f>
        <v>0</v>
      </c>
      <c r="J71" s="115">
        <f t="shared" ref="J71" si="3">SUM(J67:J70)</f>
        <v>0</v>
      </c>
      <c r="K71" s="115">
        <f t="shared" ref="K71" si="4">SUM(K67:K70)</f>
        <v>0</v>
      </c>
      <c r="L71" s="115">
        <f t="shared" ref="L71" si="5">SUM(L67:L70)</f>
        <v>0</v>
      </c>
      <c r="M71" s="115">
        <f t="shared" ref="M71" si="6">SUM(M67:M70)</f>
        <v>0</v>
      </c>
      <c r="N71" s="120">
        <f t="shared" ref="N71" si="7">SUM(N67:N70)</f>
        <v>0</v>
      </c>
    </row>
    <row r="72" spans="2:14" s="37" customFormat="1" ht="15.5" customHeight="1" x14ac:dyDescent="0.1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2:14" s="37" customFormat="1" ht="13" x14ac:dyDescent="0.15">
      <c r="B73" s="139" t="s">
        <v>37</v>
      </c>
      <c r="C73" s="140"/>
      <c r="D73" s="115"/>
      <c r="E73" s="120"/>
      <c r="F73" s="141"/>
      <c r="G73" s="6"/>
      <c r="H73" s="141"/>
      <c r="I73" s="6"/>
      <c r="J73" s="6"/>
      <c r="K73" s="6"/>
      <c r="L73" s="141"/>
      <c r="M73" s="141"/>
    </row>
    <row r="74" spans="2:14" ht="15.5" customHeight="1" x14ac:dyDescent="0.15">
      <c r="B74" s="226" t="s">
        <v>88</v>
      </c>
      <c r="C74" s="227"/>
      <c r="D74" s="227"/>
      <c r="E74" s="142"/>
      <c r="F74" s="33"/>
      <c r="H74" s="33"/>
      <c r="I74" s="6"/>
      <c r="J74" s="6"/>
      <c r="K74" s="6"/>
      <c r="L74" s="42"/>
      <c r="M74" s="42"/>
    </row>
    <row r="75" spans="2:14" ht="15" customHeight="1" x14ac:dyDescent="0.15">
      <c r="B75" s="226" t="s">
        <v>89</v>
      </c>
      <c r="C75" s="227"/>
      <c r="D75" s="227"/>
      <c r="E75" s="142"/>
      <c r="F75" s="33"/>
      <c r="H75" s="33"/>
      <c r="I75" s="6"/>
      <c r="J75" s="6"/>
      <c r="K75" s="6"/>
      <c r="L75" s="42"/>
      <c r="M75" s="42"/>
    </row>
    <row r="76" spans="2:14" s="37" customFormat="1" ht="15.5" customHeight="1" x14ac:dyDescent="0.15">
      <c r="B76" s="226" t="s">
        <v>39</v>
      </c>
      <c r="C76" s="227"/>
      <c r="D76" s="227"/>
      <c r="E76" s="142"/>
      <c r="F76" s="33"/>
      <c r="G76" s="6"/>
      <c r="H76" s="33"/>
      <c r="I76" s="6"/>
      <c r="J76" s="6"/>
      <c r="K76" s="6"/>
      <c r="L76" s="42"/>
      <c r="M76" s="42"/>
    </row>
    <row r="77" spans="2:14" ht="12.75" customHeight="1" x14ac:dyDescent="0.15">
      <c r="B77" s="226"/>
      <c r="C77" s="227"/>
      <c r="D77" s="227"/>
      <c r="E77" s="142"/>
      <c r="F77" s="33"/>
      <c r="H77" s="33"/>
      <c r="I77" s="6"/>
      <c r="J77" s="6"/>
      <c r="K77" s="6"/>
      <c r="L77" s="42"/>
      <c r="M77" s="42"/>
    </row>
    <row r="78" spans="2:14" ht="14" customHeight="1" x14ac:dyDescent="0.15">
      <c r="B78" s="113" t="s">
        <v>40</v>
      </c>
      <c r="C78" s="114"/>
      <c r="D78" s="114"/>
      <c r="E78" s="124">
        <f>SUM(E74:E77)</f>
        <v>0</v>
      </c>
      <c r="F78" s="33"/>
      <c r="G78" s="112"/>
      <c r="H78" s="33"/>
      <c r="I78" s="6"/>
      <c r="J78" s="6"/>
      <c r="K78" s="6"/>
      <c r="L78" s="42"/>
      <c r="M78" s="42"/>
    </row>
    <row r="79" spans="2:14" ht="11" customHeight="1" x14ac:dyDescent="0.15">
      <c r="B79" s="43"/>
      <c r="C79" s="14"/>
      <c r="D79" s="33"/>
      <c r="F79" s="33"/>
      <c r="H79" s="33"/>
      <c r="I79" s="6"/>
      <c r="J79" s="6"/>
      <c r="K79" s="6"/>
      <c r="M79" s="42"/>
    </row>
    <row r="80" spans="2:14" ht="16.5" customHeight="1" x14ac:dyDescent="0.15">
      <c r="B80" s="139" t="s">
        <v>97</v>
      </c>
      <c r="C80" s="140"/>
      <c r="D80" s="115"/>
      <c r="E80" s="120"/>
      <c r="F80" s="33"/>
      <c r="H80" s="33"/>
      <c r="I80" s="6"/>
      <c r="J80" s="6"/>
      <c r="K80" s="6"/>
      <c r="M80" s="42"/>
    </row>
    <row r="81" spans="2:13" ht="13" x14ac:dyDescent="0.15">
      <c r="B81" s="226" t="s">
        <v>96</v>
      </c>
      <c r="C81" s="227"/>
      <c r="D81" s="227"/>
      <c r="E81" s="142"/>
    </row>
    <row r="82" spans="2:13" ht="13" x14ac:dyDescent="0.15">
      <c r="B82" s="211" t="s">
        <v>93</v>
      </c>
      <c r="C82" s="212"/>
      <c r="D82" s="212"/>
      <c r="E82" s="142"/>
    </row>
    <row r="83" spans="2:13" ht="13" x14ac:dyDescent="0.15">
      <c r="B83" s="113" t="s">
        <v>40</v>
      </c>
      <c r="C83" s="114"/>
      <c r="D83" s="114"/>
      <c r="E83" s="124">
        <f>SUM(E81:E82)</f>
        <v>0</v>
      </c>
      <c r="F83" s="33"/>
      <c r="G83" s="112"/>
      <c r="H83" s="33"/>
      <c r="I83" s="6"/>
      <c r="J83" s="6"/>
      <c r="K83" s="6"/>
      <c r="L83" s="42"/>
      <c r="M83" s="42"/>
    </row>
    <row r="84" spans="2:13" ht="11" customHeight="1" x14ac:dyDescent="0.15">
      <c r="B84" s="43"/>
      <c r="C84" s="14"/>
      <c r="D84" s="33"/>
      <c r="F84" s="33"/>
      <c r="H84" s="33"/>
      <c r="I84" s="6"/>
      <c r="J84" s="6"/>
      <c r="K84" s="6"/>
      <c r="M84" s="42"/>
    </row>
    <row r="85" spans="2:13" ht="14" customHeight="1" x14ac:dyDescent="0.15">
      <c r="B85" s="41" t="s">
        <v>77</v>
      </c>
      <c r="C85" s="125"/>
      <c r="D85" s="126"/>
      <c r="E85" s="210">
        <f>H63+I63+I71+J71+K71+L71+M71+E78</f>
        <v>0</v>
      </c>
      <c r="F85" s="33"/>
      <c r="H85" s="33"/>
      <c r="I85" s="6"/>
      <c r="J85" s="6"/>
      <c r="K85" s="6"/>
      <c r="L85" s="42"/>
      <c r="M85" s="42"/>
    </row>
    <row r="86" spans="2:13" ht="12" customHeight="1" x14ac:dyDescent="0.1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2:13" ht="12" customHeight="1" x14ac:dyDescent="0.1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2:13" ht="18" x14ac:dyDescent="0.2">
      <c r="B88" s="32" t="s">
        <v>26</v>
      </c>
      <c r="C88" s="107" t="s">
        <v>45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2:13" ht="13" x14ac:dyDescent="0.1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2:13" ht="13" x14ac:dyDescent="0.15">
      <c r="B90" s="127" t="s">
        <v>49</v>
      </c>
      <c r="C90" s="128" t="s">
        <v>28</v>
      </c>
      <c r="D90" s="128" t="s">
        <v>27</v>
      </c>
      <c r="E90" s="128" t="s">
        <v>29</v>
      </c>
      <c r="F90" s="128" t="s">
        <v>66</v>
      </c>
      <c r="G90" s="128" t="s">
        <v>86</v>
      </c>
      <c r="H90" s="128" t="s">
        <v>66</v>
      </c>
      <c r="I90" s="129" t="s">
        <v>67</v>
      </c>
      <c r="K90" s="6"/>
    </row>
    <row r="91" spans="2:13" ht="13" x14ac:dyDescent="0.15">
      <c r="B91" s="130" t="s">
        <v>32</v>
      </c>
      <c r="C91" s="131" t="s">
        <v>34</v>
      </c>
      <c r="D91" s="131" t="s">
        <v>33</v>
      </c>
      <c r="E91" s="131" t="s">
        <v>35</v>
      </c>
      <c r="F91" s="131"/>
      <c r="G91" s="132" t="s">
        <v>85</v>
      </c>
      <c r="H91" s="131" t="s">
        <v>36</v>
      </c>
      <c r="I91" s="133" t="s">
        <v>57</v>
      </c>
      <c r="K91" s="6"/>
    </row>
    <row r="92" spans="2:13" ht="15.5" customHeight="1" x14ac:dyDescent="0.15">
      <c r="B92" s="50">
        <f>B58</f>
        <v>0</v>
      </c>
      <c r="C92" s="220">
        <v>0</v>
      </c>
      <c r="D92" s="117">
        <v>0</v>
      </c>
      <c r="E92" s="117">
        <v>0</v>
      </c>
      <c r="F92" s="33">
        <f>(D92*C92*E92)</f>
        <v>0</v>
      </c>
      <c r="G92" s="33">
        <f>F92*$N$4</f>
        <v>0</v>
      </c>
      <c r="H92" s="33">
        <f>F92+G92</f>
        <v>0</v>
      </c>
      <c r="I92" s="118">
        <f>($N$6*1.06/12)*C92*E92</f>
        <v>0</v>
      </c>
      <c r="K92" s="6"/>
    </row>
    <row r="93" spans="2:13" ht="15.5" customHeight="1" x14ac:dyDescent="0.15">
      <c r="B93" s="221">
        <f>B59</f>
        <v>0</v>
      </c>
      <c r="C93" s="116">
        <v>0</v>
      </c>
      <c r="D93" s="117">
        <v>0</v>
      </c>
      <c r="E93" s="117">
        <v>0</v>
      </c>
      <c r="F93" s="33">
        <f>(D93*C93*E93)+(D93*C93*E93*$N$5)</f>
        <v>0</v>
      </c>
      <c r="G93" s="33">
        <f>F93*$N$4</f>
        <v>0</v>
      </c>
      <c r="H93" s="33">
        <f>F93+G93</f>
        <v>0</v>
      </c>
      <c r="I93" s="118">
        <f>($N$6*1.06/12)*C93*E93</f>
        <v>0</v>
      </c>
      <c r="K93" s="6"/>
    </row>
    <row r="94" spans="2:13" ht="15.5" customHeight="1" x14ac:dyDescent="0.15">
      <c r="B94" s="50">
        <f>B60</f>
        <v>0</v>
      </c>
      <c r="C94" s="116">
        <v>0</v>
      </c>
      <c r="D94" s="117">
        <v>0</v>
      </c>
      <c r="E94" s="117">
        <v>0</v>
      </c>
      <c r="F94" s="33">
        <f>(D94*C94*E94)+(D94*C94*E94*$N$5)</f>
        <v>0</v>
      </c>
      <c r="G94" s="33">
        <f>F94*$N$4</f>
        <v>0</v>
      </c>
      <c r="H94" s="33">
        <f>F94+G94</f>
        <v>0</v>
      </c>
      <c r="I94" s="118">
        <f>($N$6*1.06/12)*C94*E94</f>
        <v>0</v>
      </c>
      <c r="K94" s="6"/>
    </row>
    <row r="95" spans="2:13" ht="15.5" customHeight="1" x14ac:dyDescent="0.15">
      <c r="B95" s="50">
        <f>B61</f>
        <v>0</v>
      </c>
      <c r="C95" s="116">
        <v>0</v>
      </c>
      <c r="D95" s="117">
        <v>0</v>
      </c>
      <c r="E95" s="117">
        <v>0</v>
      </c>
      <c r="F95" s="33">
        <f>(D95*C95*E95)+(D95*C95*E95*$N$5)</f>
        <v>0</v>
      </c>
      <c r="G95" s="33">
        <f>F95*$N$4</f>
        <v>0</v>
      </c>
      <c r="H95" s="33">
        <f>F95+G95</f>
        <v>0</v>
      </c>
      <c r="I95" s="118">
        <f>($N$6*1.06/12)*C95*E95</f>
        <v>0</v>
      </c>
      <c r="K95" s="6"/>
    </row>
    <row r="96" spans="2:13" ht="15.5" customHeight="1" x14ac:dyDescent="0.15">
      <c r="B96" s="51" t="s">
        <v>100</v>
      </c>
      <c r="C96" s="52"/>
      <c r="D96" s="53"/>
      <c r="E96" s="53"/>
      <c r="F96" s="35"/>
      <c r="G96" s="35"/>
      <c r="H96" s="54"/>
      <c r="I96" s="119"/>
      <c r="K96" s="6"/>
    </row>
    <row r="97" spans="2:14" s="37" customFormat="1" ht="15.5" customHeight="1" x14ac:dyDescent="0.15">
      <c r="B97" s="113" t="s">
        <v>64</v>
      </c>
      <c r="C97" s="114"/>
      <c r="D97" s="115"/>
      <c r="E97" s="115"/>
      <c r="F97" s="115"/>
      <c r="G97" s="115"/>
      <c r="H97" s="115">
        <f>SUM(H92:H96)</f>
        <v>0</v>
      </c>
      <c r="I97" s="120">
        <f>SUM(I92:I96)</f>
        <v>0</v>
      </c>
      <c r="K97" s="112"/>
      <c r="L97" s="112"/>
      <c r="M97" s="112"/>
    </row>
    <row r="98" spans="2:14" s="37" customFormat="1" ht="13.5" customHeight="1" x14ac:dyDescent="0.15">
      <c r="B98" s="38"/>
      <c r="C98" s="39"/>
      <c r="D98" s="40"/>
      <c r="M98" s="40"/>
    </row>
    <row r="99" spans="2:14" ht="15.5" customHeight="1" x14ac:dyDescent="0.15">
      <c r="B99" s="127" t="s">
        <v>53</v>
      </c>
      <c r="C99" s="134" t="s">
        <v>59</v>
      </c>
      <c r="D99" s="128" t="s">
        <v>56</v>
      </c>
      <c r="E99" s="128" t="s">
        <v>104</v>
      </c>
      <c r="F99" s="128" t="s">
        <v>102</v>
      </c>
      <c r="G99" s="128" t="s">
        <v>66</v>
      </c>
      <c r="H99" s="128" t="s">
        <v>86</v>
      </c>
      <c r="I99" s="128" t="s">
        <v>66</v>
      </c>
      <c r="J99" s="128" t="s">
        <v>60</v>
      </c>
      <c r="K99" s="128" t="s">
        <v>31</v>
      </c>
      <c r="L99" s="128" t="s">
        <v>60</v>
      </c>
      <c r="M99" s="128" t="s">
        <v>60</v>
      </c>
      <c r="N99" s="129" t="s">
        <v>60</v>
      </c>
    </row>
    <row r="100" spans="2:14" ht="15.5" customHeight="1" x14ac:dyDescent="0.15">
      <c r="B100" s="130" t="s">
        <v>54</v>
      </c>
      <c r="C100" s="135" t="s">
        <v>58</v>
      </c>
      <c r="D100" s="131" t="s">
        <v>57</v>
      </c>
      <c r="E100" s="131" t="s">
        <v>105</v>
      </c>
      <c r="F100" s="131" t="s">
        <v>103</v>
      </c>
      <c r="G100" s="131"/>
      <c r="H100" s="132" t="s">
        <v>85</v>
      </c>
      <c r="I100" s="131" t="s">
        <v>36</v>
      </c>
      <c r="J100" s="131" t="s">
        <v>61</v>
      </c>
      <c r="K100" s="136" t="s">
        <v>62</v>
      </c>
      <c r="L100" s="137" t="s">
        <v>63</v>
      </c>
      <c r="M100" s="137" t="s">
        <v>91</v>
      </c>
      <c r="N100" s="138" t="s">
        <v>101</v>
      </c>
    </row>
    <row r="101" spans="2:14" ht="15.5" customHeight="1" x14ac:dyDescent="0.15">
      <c r="B101" s="50"/>
      <c r="C101" s="121"/>
      <c r="D101" s="117"/>
      <c r="E101" s="117"/>
      <c r="F101" s="117"/>
      <c r="G101" s="33">
        <f>(D101*E101)+(D101*E101*$N$5)</f>
        <v>0</v>
      </c>
      <c r="H101" s="33">
        <f>G101*$N$4</f>
        <v>0</v>
      </c>
      <c r="I101" s="33">
        <f>G101+H101</f>
        <v>0</v>
      </c>
      <c r="J101" s="122">
        <f>E101*N$7*1.06</f>
        <v>0</v>
      </c>
      <c r="K101" s="122">
        <f>E101*N$8*1.06</f>
        <v>0</v>
      </c>
      <c r="L101" s="122">
        <f>E101*N$9*1.06</f>
        <v>0</v>
      </c>
      <c r="M101" s="122">
        <f>E101*N$10*1.06</f>
        <v>0</v>
      </c>
      <c r="N101" s="118">
        <f>F101*N$11*1.03</f>
        <v>0</v>
      </c>
    </row>
    <row r="102" spans="2:14" ht="15.5" customHeight="1" x14ac:dyDescent="0.15">
      <c r="B102" s="50"/>
      <c r="C102" s="121"/>
      <c r="D102" s="117"/>
      <c r="E102" s="117"/>
      <c r="F102" s="117"/>
      <c r="G102" s="33">
        <f>(D102*E102)+(D102*E102*$N$5)</f>
        <v>0</v>
      </c>
      <c r="H102" s="33">
        <f>G102*$N$4</f>
        <v>0</v>
      </c>
      <c r="I102" s="33">
        <f>G102+H102</f>
        <v>0</v>
      </c>
      <c r="J102" s="122">
        <f>E102*N$7*1.06</f>
        <v>0</v>
      </c>
      <c r="K102" s="122">
        <f>E102*N$8*1.06</f>
        <v>0</v>
      </c>
      <c r="L102" s="122">
        <f>E102*N$9*1.06</f>
        <v>0</v>
      </c>
      <c r="M102" s="122">
        <f>E102*N$10*1.06</f>
        <v>0</v>
      </c>
      <c r="N102" s="118">
        <f>F102*N$11*1.03</f>
        <v>0</v>
      </c>
    </row>
    <row r="103" spans="2:14" ht="15.5" customHeight="1" x14ac:dyDescent="0.15">
      <c r="B103" s="50"/>
      <c r="C103" s="121"/>
      <c r="D103" s="117"/>
      <c r="E103" s="117"/>
      <c r="F103" s="117"/>
      <c r="G103" s="33">
        <f>(D103*E103)+(D103*E103*$N$5)</f>
        <v>0</v>
      </c>
      <c r="H103" s="33">
        <f>G103*$N$4</f>
        <v>0</v>
      </c>
      <c r="I103" s="33">
        <f>G103+H103</f>
        <v>0</v>
      </c>
      <c r="J103" s="122">
        <f>E103*N$7*1.06</f>
        <v>0</v>
      </c>
      <c r="K103" s="122">
        <f>E103*N$8*1.06</f>
        <v>0</v>
      </c>
      <c r="L103" s="122">
        <f>E103*N$9*1.06</f>
        <v>0</v>
      </c>
      <c r="M103" s="122">
        <f>E103*N$10*1.06</f>
        <v>0</v>
      </c>
      <c r="N103" s="118">
        <f>F103*N$11*1.03</f>
        <v>0</v>
      </c>
    </row>
    <row r="104" spans="2:14" ht="15.5" customHeight="1" x14ac:dyDescent="0.15">
      <c r="B104" s="51" t="s">
        <v>100</v>
      </c>
      <c r="C104" s="52"/>
      <c r="D104" s="53"/>
      <c r="E104" s="53"/>
      <c r="F104" s="53"/>
      <c r="G104" s="35"/>
      <c r="H104" s="35"/>
      <c r="I104" s="54"/>
      <c r="J104" s="35"/>
      <c r="K104" s="42"/>
      <c r="L104" s="34"/>
      <c r="M104" s="42"/>
      <c r="N104" s="123"/>
    </row>
    <row r="105" spans="2:14" ht="15.5" customHeight="1" x14ac:dyDescent="0.15">
      <c r="B105" s="113" t="s">
        <v>64</v>
      </c>
      <c r="C105" s="114"/>
      <c r="D105" s="115"/>
      <c r="E105" s="115"/>
      <c r="F105" s="115"/>
      <c r="G105" s="115"/>
      <c r="H105" s="115"/>
      <c r="I105" s="115">
        <f t="shared" ref="I105" si="8">SUM(I101:I104)</f>
        <v>0</v>
      </c>
      <c r="J105" s="115">
        <f t="shared" ref="J105" si="9">SUM(J101:J104)</f>
        <v>0</v>
      </c>
      <c r="K105" s="115">
        <f t="shared" ref="K105" si="10">SUM(K101:K104)</f>
        <v>0</v>
      </c>
      <c r="L105" s="115">
        <f t="shared" ref="L105" si="11">SUM(L101:L104)</f>
        <v>0</v>
      </c>
      <c r="M105" s="115">
        <f t="shared" ref="M105" si="12">SUM(M101:M104)</f>
        <v>0</v>
      </c>
      <c r="N105" s="120">
        <f t="shared" ref="N105" si="13">SUM(N101:N104)</f>
        <v>0</v>
      </c>
    </row>
    <row r="106" spans="2:14" s="37" customFormat="1" ht="15.5" customHeight="1" x14ac:dyDescent="0.1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2:14" s="37" customFormat="1" ht="13" x14ac:dyDescent="0.15">
      <c r="B107" s="139" t="s">
        <v>37</v>
      </c>
      <c r="C107" s="140"/>
      <c r="D107" s="115"/>
      <c r="E107" s="120"/>
      <c r="F107" s="141"/>
      <c r="G107" s="6"/>
      <c r="H107" s="141"/>
      <c r="I107" s="6"/>
      <c r="J107" s="6"/>
      <c r="K107" s="6"/>
      <c r="L107" s="141"/>
      <c r="M107" s="141"/>
    </row>
    <row r="108" spans="2:14" ht="15.5" customHeight="1" x14ac:dyDescent="0.15">
      <c r="B108" s="226" t="s">
        <v>88</v>
      </c>
      <c r="C108" s="227"/>
      <c r="D108" s="227"/>
      <c r="E108" s="222"/>
      <c r="F108" s="33"/>
      <c r="H108" s="33"/>
      <c r="I108" s="6"/>
      <c r="J108" s="6"/>
      <c r="K108" s="6"/>
      <c r="L108" s="42"/>
      <c r="M108" s="42"/>
    </row>
    <row r="109" spans="2:14" ht="15.5" customHeight="1" x14ac:dyDescent="0.15">
      <c r="B109" s="226" t="s">
        <v>94</v>
      </c>
      <c r="C109" s="227"/>
      <c r="D109" s="227"/>
      <c r="E109" s="222"/>
      <c r="F109" s="33"/>
      <c r="H109" s="33"/>
      <c r="I109" s="6"/>
      <c r="J109" s="6"/>
      <c r="K109" s="6"/>
      <c r="L109" s="42"/>
      <c r="M109" s="42"/>
    </row>
    <row r="110" spans="2:14" s="37" customFormat="1" ht="15.5" customHeight="1" x14ac:dyDescent="0.15">
      <c r="B110" s="226" t="s">
        <v>39</v>
      </c>
      <c r="C110" s="227"/>
      <c r="D110" s="227"/>
      <c r="E110" s="222"/>
      <c r="F110" s="33"/>
      <c r="G110" s="6"/>
      <c r="H110" s="33"/>
      <c r="I110" s="6"/>
      <c r="J110" s="6"/>
      <c r="K110" s="6"/>
      <c r="L110" s="42"/>
      <c r="M110" s="42"/>
    </row>
    <row r="111" spans="2:14" ht="13" x14ac:dyDescent="0.15">
      <c r="B111" s="113" t="s">
        <v>40</v>
      </c>
      <c r="C111" s="114"/>
      <c r="D111" s="114"/>
      <c r="E111" s="124">
        <f>SUM(E108:E110)</f>
        <v>0</v>
      </c>
      <c r="F111" s="33"/>
      <c r="G111" s="112"/>
      <c r="H111" s="33"/>
      <c r="I111" s="6"/>
      <c r="J111" s="6"/>
      <c r="K111" s="6"/>
      <c r="L111" s="42"/>
      <c r="M111" s="42"/>
    </row>
    <row r="113" spans="2:13" ht="16.5" customHeight="1" x14ac:dyDescent="0.15">
      <c r="B113" s="139" t="s">
        <v>97</v>
      </c>
      <c r="C113" s="140"/>
      <c r="D113" s="115"/>
      <c r="E113" s="120"/>
      <c r="F113" s="33"/>
      <c r="H113" s="33"/>
      <c r="I113" s="6"/>
      <c r="J113" s="6"/>
      <c r="K113" s="6"/>
      <c r="M113" s="42"/>
    </row>
    <row r="114" spans="2:13" ht="13" x14ac:dyDescent="0.15">
      <c r="B114" s="226" t="s">
        <v>96</v>
      </c>
      <c r="C114" s="227"/>
      <c r="D114" s="227"/>
      <c r="E114" s="142"/>
    </row>
    <row r="115" spans="2:13" ht="13" x14ac:dyDescent="0.15">
      <c r="B115" s="211" t="s">
        <v>93</v>
      </c>
      <c r="C115" s="212"/>
      <c r="D115" s="212"/>
      <c r="E115" s="142"/>
    </row>
    <row r="116" spans="2:13" ht="13" x14ac:dyDescent="0.15">
      <c r="B116" s="113" t="s">
        <v>40</v>
      </c>
      <c r="C116" s="114"/>
      <c r="D116" s="114"/>
      <c r="E116" s="124">
        <f>SUM(E114:E115)</f>
        <v>0</v>
      </c>
      <c r="F116" s="33"/>
      <c r="G116" s="112"/>
      <c r="H116" s="33"/>
      <c r="I116" s="6"/>
      <c r="J116" s="6"/>
      <c r="K116" s="6"/>
      <c r="L116" s="42"/>
      <c r="M116" s="42"/>
    </row>
    <row r="118" spans="2:13" ht="13" x14ac:dyDescent="0.15">
      <c r="B118" s="41" t="s">
        <v>78</v>
      </c>
      <c r="C118" s="125"/>
      <c r="D118" s="126"/>
      <c r="E118" s="210">
        <f>H97+I97+I105+J105+K105+L105+M105+E111</f>
        <v>0</v>
      </c>
      <c r="F118" s="33"/>
      <c r="H118" s="33"/>
      <c r="I118" s="6"/>
      <c r="J118" s="6"/>
      <c r="K118" s="6"/>
      <c r="L118" s="42"/>
      <c r="M118" s="42"/>
    </row>
    <row r="119" spans="2:13" ht="13" hidden="1" x14ac:dyDescent="0.15">
      <c r="B119" s="55"/>
      <c r="C119" s="55"/>
      <c r="D119" s="55"/>
      <c r="E119" s="55"/>
      <c r="G119" s="55"/>
      <c r="I119" s="14"/>
      <c r="J119" s="14"/>
      <c r="K119" s="14"/>
      <c r="L119" s="14"/>
      <c r="M119" s="14"/>
    </row>
    <row r="120" spans="2:13" ht="18" hidden="1" x14ac:dyDescent="0.2">
      <c r="B120" s="32" t="s">
        <v>26</v>
      </c>
      <c r="C120" s="107" t="s">
        <v>46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2:13" ht="13" hidden="1" x14ac:dyDescent="0.1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2:13" ht="13" hidden="1" x14ac:dyDescent="0.15">
      <c r="B122" s="127" t="s">
        <v>49</v>
      </c>
      <c r="C122" s="128" t="s">
        <v>28</v>
      </c>
      <c r="D122" s="128" t="s">
        <v>27</v>
      </c>
      <c r="E122" s="128" t="s">
        <v>29</v>
      </c>
      <c r="F122" s="128"/>
      <c r="G122" s="128" t="s">
        <v>68</v>
      </c>
      <c r="H122" s="128" t="s">
        <v>30</v>
      </c>
      <c r="I122" s="128" t="s">
        <v>66</v>
      </c>
      <c r="J122" s="129" t="s">
        <v>67</v>
      </c>
      <c r="K122" s="6"/>
    </row>
    <row r="123" spans="2:13" ht="13" hidden="1" x14ac:dyDescent="0.15">
      <c r="B123" s="130" t="s">
        <v>32</v>
      </c>
      <c r="C123" s="131" t="s">
        <v>34</v>
      </c>
      <c r="D123" s="131" t="s">
        <v>33</v>
      </c>
      <c r="E123" s="131" t="s">
        <v>35</v>
      </c>
      <c r="F123" s="132"/>
      <c r="G123" s="131"/>
      <c r="H123" s="132"/>
      <c r="I123" s="131" t="s">
        <v>36</v>
      </c>
      <c r="J123" s="133" t="s">
        <v>57</v>
      </c>
      <c r="K123" s="6"/>
    </row>
    <row r="124" spans="2:13" ht="13" hidden="1" x14ac:dyDescent="0.15">
      <c r="B124" s="50">
        <f>B92</f>
        <v>0</v>
      </c>
      <c r="C124" s="116"/>
      <c r="D124" s="117">
        <f>D92+(D92*N5)</f>
        <v>0</v>
      </c>
      <c r="E124" s="117"/>
      <c r="F124" s="33"/>
      <c r="G124" s="33">
        <f>(D124*C124*E124)+(D124*C124*E124*$N$5)</f>
        <v>0</v>
      </c>
      <c r="H124" s="33">
        <f>G124*$N$4</f>
        <v>0</v>
      </c>
      <c r="I124" s="33">
        <f>G124+H124</f>
        <v>0</v>
      </c>
      <c r="J124" s="118">
        <f>($N$6/12)*C124*E124</f>
        <v>0</v>
      </c>
      <c r="K124" s="6"/>
    </row>
    <row r="125" spans="2:13" ht="13" hidden="1" x14ac:dyDescent="0.15">
      <c r="B125" s="50"/>
      <c r="C125" s="116"/>
      <c r="D125" s="117">
        <f>D93+(D93*N6)</f>
        <v>0</v>
      </c>
      <c r="E125" s="117"/>
      <c r="F125" s="33"/>
      <c r="G125" s="33">
        <f>(D125*C125*E125)+(D125*C125*E125*$N$5)</f>
        <v>0</v>
      </c>
      <c r="H125" s="33">
        <f>G125*$N$4</f>
        <v>0</v>
      </c>
      <c r="I125" s="33">
        <f>G125+H125</f>
        <v>0</v>
      </c>
      <c r="J125" s="118">
        <f>($N$6/12)*C125*E125</f>
        <v>0</v>
      </c>
      <c r="K125" s="6"/>
    </row>
    <row r="126" spans="2:13" ht="13" hidden="1" x14ac:dyDescent="0.15">
      <c r="B126" s="50"/>
      <c r="C126" s="116"/>
      <c r="D126" s="117">
        <f>D94+(D94*N7)</f>
        <v>0</v>
      </c>
      <c r="E126" s="117"/>
      <c r="F126" s="33"/>
      <c r="G126" s="33">
        <f>(D126*C126*E126)+(D126*C126*E126*$N$5)</f>
        <v>0</v>
      </c>
      <c r="H126" s="33">
        <f>G126*$N$4</f>
        <v>0</v>
      </c>
      <c r="I126" s="33">
        <f>G126+H126</f>
        <v>0</v>
      </c>
      <c r="J126" s="118">
        <f>($N$6/12)*C126*E126</f>
        <v>0</v>
      </c>
      <c r="K126" s="6"/>
    </row>
    <row r="127" spans="2:13" ht="13" hidden="1" x14ac:dyDescent="0.15">
      <c r="B127" s="50"/>
      <c r="C127" s="116"/>
      <c r="D127" s="117">
        <f>D95+(D95*N8)</f>
        <v>0</v>
      </c>
      <c r="E127" s="117"/>
      <c r="F127" s="33"/>
      <c r="G127" s="33">
        <f>(D127*C127*E127)+(D127*C127*E127*$N$5)</f>
        <v>0</v>
      </c>
      <c r="H127" s="33">
        <f>G127*$N$4</f>
        <v>0</v>
      </c>
      <c r="I127" s="33">
        <f>G127+H127</f>
        <v>0</v>
      </c>
      <c r="J127" s="118">
        <f>($N$6/12)*C127*E127</f>
        <v>0</v>
      </c>
      <c r="K127" s="6"/>
    </row>
    <row r="128" spans="2:13" ht="13" hidden="1" x14ac:dyDescent="0.15">
      <c r="B128" s="51" t="s">
        <v>50</v>
      </c>
      <c r="C128" s="52"/>
      <c r="D128" s="53"/>
      <c r="E128" s="53"/>
      <c r="F128" s="35"/>
      <c r="G128" s="35"/>
      <c r="H128" s="35"/>
      <c r="I128" s="54"/>
      <c r="J128" s="119"/>
      <c r="K128" s="6"/>
    </row>
    <row r="129" spans="2:13" ht="13" hidden="1" x14ac:dyDescent="0.15">
      <c r="B129" s="113" t="s">
        <v>64</v>
      </c>
      <c r="C129" s="114"/>
      <c r="D129" s="115"/>
      <c r="E129" s="115"/>
      <c r="F129" s="115"/>
      <c r="G129" s="115"/>
      <c r="H129" s="115"/>
      <c r="I129" s="115">
        <f>SUM(I124:I128)</f>
        <v>0</v>
      </c>
      <c r="J129" s="120">
        <f>SUM(J124:J128)</f>
        <v>0</v>
      </c>
      <c r="K129" s="112"/>
      <c r="L129" s="112"/>
      <c r="M129" s="112"/>
    </row>
    <row r="130" spans="2:13" ht="13" hidden="1" x14ac:dyDescent="0.15">
      <c r="B130" s="38"/>
      <c r="C130" s="39"/>
      <c r="D130" s="40"/>
      <c r="E130" s="37"/>
      <c r="F130" s="37"/>
      <c r="G130" s="37"/>
      <c r="H130" s="37"/>
      <c r="I130" s="37"/>
      <c r="J130" s="37"/>
      <c r="K130" s="37"/>
      <c r="L130" s="37"/>
      <c r="M130" s="40"/>
    </row>
    <row r="131" spans="2:13" ht="13" hidden="1" x14ac:dyDescent="0.15">
      <c r="B131" s="127" t="s">
        <v>53</v>
      </c>
      <c r="C131" s="134" t="s">
        <v>59</v>
      </c>
      <c r="D131" s="128" t="s">
        <v>56</v>
      </c>
      <c r="E131" s="128" t="s">
        <v>29</v>
      </c>
      <c r="F131" s="128"/>
      <c r="G131" s="128" t="s">
        <v>68</v>
      </c>
      <c r="H131" s="128" t="s">
        <v>30</v>
      </c>
      <c r="I131" s="128" t="s">
        <v>66</v>
      </c>
      <c r="J131" s="128" t="s">
        <v>60</v>
      </c>
      <c r="K131" s="128" t="s">
        <v>31</v>
      </c>
      <c r="L131" s="128" t="s">
        <v>60</v>
      </c>
      <c r="M131" s="129" t="s">
        <v>60</v>
      </c>
    </row>
    <row r="132" spans="2:13" ht="13" hidden="1" x14ac:dyDescent="0.15">
      <c r="B132" s="130" t="s">
        <v>54</v>
      </c>
      <c r="C132" s="135" t="s">
        <v>58</v>
      </c>
      <c r="D132" s="131" t="s">
        <v>57</v>
      </c>
      <c r="E132" s="131" t="s">
        <v>55</v>
      </c>
      <c r="F132" s="132"/>
      <c r="G132" s="131"/>
      <c r="H132" s="132"/>
      <c r="I132" s="131" t="s">
        <v>36</v>
      </c>
      <c r="J132" s="131" t="s">
        <v>61</v>
      </c>
      <c r="K132" s="136" t="s">
        <v>62</v>
      </c>
      <c r="L132" s="137" t="s">
        <v>63</v>
      </c>
      <c r="M132" s="138" t="s">
        <v>69</v>
      </c>
    </row>
    <row r="133" spans="2:13" ht="13" hidden="1" x14ac:dyDescent="0.15">
      <c r="B133" s="50"/>
      <c r="C133" s="121"/>
      <c r="D133" s="117"/>
      <c r="E133" s="117"/>
      <c r="F133" s="33"/>
      <c r="G133" s="33">
        <f>(D133*E133)+(D133*E133*$N$5)</f>
        <v>0</v>
      </c>
      <c r="H133" s="33">
        <f>G133*$N$4</f>
        <v>0</v>
      </c>
      <c r="I133" s="33">
        <f>G133+H133</f>
        <v>0</v>
      </c>
      <c r="J133" s="122">
        <f>M106*E133</f>
        <v>0</v>
      </c>
      <c r="K133" s="34">
        <f>M107*E133</f>
        <v>0</v>
      </c>
      <c r="L133" s="34">
        <f>M108*E133</f>
        <v>0</v>
      </c>
      <c r="M133" s="123">
        <f>M109*E133</f>
        <v>0</v>
      </c>
    </row>
    <row r="134" spans="2:13" ht="13" hidden="1" x14ac:dyDescent="0.15">
      <c r="B134" s="50"/>
      <c r="C134" s="121"/>
      <c r="D134" s="117"/>
      <c r="E134" s="117"/>
      <c r="F134" s="33"/>
      <c r="G134" s="33">
        <f>(D134*E134)+(D134*E134*$N$5)</f>
        <v>0</v>
      </c>
      <c r="H134" s="33">
        <f>G134*$N$4</f>
        <v>0</v>
      </c>
      <c r="I134" s="33">
        <f>G134+H134</f>
        <v>0</v>
      </c>
      <c r="J134" s="122">
        <f>M106*E134</f>
        <v>0</v>
      </c>
      <c r="K134" s="34">
        <f>M107*E134</f>
        <v>0</v>
      </c>
      <c r="L134" s="34">
        <f>M108*E134</f>
        <v>0</v>
      </c>
      <c r="M134" s="123">
        <f>M109*E134</f>
        <v>0</v>
      </c>
    </row>
    <row r="135" spans="2:13" ht="13" hidden="1" x14ac:dyDescent="0.15">
      <c r="B135" s="50"/>
      <c r="C135" s="121"/>
      <c r="D135" s="117"/>
      <c r="E135" s="117"/>
      <c r="F135" s="33"/>
      <c r="G135" s="33">
        <f>(D135*E135)+(D135*E135*$N$5)</f>
        <v>0</v>
      </c>
      <c r="H135" s="33">
        <f>G135*$N$4</f>
        <v>0</v>
      </c>
      <c r="I135" s="33">
        <f>G135+H135</f>
        <v>0</v>
      </c>
      <c r="J135" s="122">
        <f>M106*E135</f>
        <v>0</v>
      </c>
      <c r="K135" s="34">
        <f>M107*E135</f>
        <v>0</v>
      </c>
      <c r="L135" s="34">
        <f>M108*E135</f>
        <v>0</v>
      </c>
      <c r="M135" s="123">
        <f>M109*E135</f>
        <v>0</v>
      </c>
    </row>
    <row r="136" spans="2:13" ht="13" hidden="1" x14ac:dyDescent="0.15">
      <c r="B136" s="51" t="s">
        <v>50</v>
      </c>
      <c r="C136" s="52"/>
      <c r="D136" s="53"/>
      <c r="E136" s="53"/>
      <c r="F136" s="35"/>
      <c r="G136" s="35"/>
      <c r="H136" s="35"/>
      <c r="I136" s="54"/>
      <c r="J136" s="35"/>
      <c r="K136" s="36"/>
      <c r="L136" s="34"/>
      <c r="M136" s="123"/>
    </row>
    <row r="137" spans="2:13" ht="13" hidden="1" x14ac:dyDescent="0.15">
      <c r="B137" s="113" t="s">
        <v>64</v>
      </c>
      <c r="C137" s="114"/>
      <c r="D137" s="115"/>
      <c r="E137" s="115"/>
      <c r="F137" s="115"/>
      <c r="G137" s="115"/>
      <c r="H137" s="115"/>
      <c r="I137" s="115">
        <f t="shared" ref="I137" si="14">SUM(I133:I136)</f>
        <v>0</v>
      </c>
      <c r="J137" s="115">
        <f t="shared" ref="J137" si="15">SUM(J133:J136)</f>
        <v>0</v>
      </c>
      <c r="K137" s="115">
        <f t="shared" ref="K137" si="16">SUM(K133:K136)</f>
        <v>0</v>
      </c>
      <c r="L137" s="115">
        <f t="shared" ref="L137" si="17">SUM(L133:L136)</f>
        <v>0</v>
      </c>
      <c r="M137" s="120">
        <f t="shared" ref="M137" si="18">SUM(M133:M136)</f>
        <v>0</v>
      </c>
    </row>
    <row r="138" spans="2:13" ht="13" hidden="1" x14ac:dyDescent="0.1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2:13" ht="13" hidden="1" x14ac:dyDescent="0.15">
      <c r="B139" s="139" t="s">
        <v>37</v>
      </c>
      <c r="C139" s="140"/>
      <c r="D139" s="115"/>
      <c r="E139" s="120"/>
      <c r="F139" s="141"/>
      <c r="H139" s="141"/>
      <c r="I139" s="6"/>
      <c r="J139" s="6"/>
      <c r="K139" s="6"/>
      <c r="L139" s="141"/>
      <c r="M139" s="141"/>
    </row>
    <row r="140" spans="2:13" ht="13" hidden="1" x14ac:dyDescent="0.15">
      <c r="B140" s="226" t="s">
        <v>38</v>
      </c>
      <c r="C140" s="227"/>
      <c r="D140" s="227"/>
      <c r="E140" s="142"/>
      <c r="F140" s="33"/>
      <c r="H140" s="33"/>
      <c r="I140" s="6"/>
      <c r="J140" s="6"/>
      <c r="K140" s="6"/>
      <c r="L140" s="42"/>
      <c r="M140" s="42"/>
    </row>
    <row r="141" spans="2:13" ht="13" hidden="1" x14ac:dyDescent="0.15">
      <c r="B141" s="226" t="s">
        <v>70</v>
      </c>
      <c r="C141" s="227"/>
      <c r="D141" s="227"/>
      <c r="E141" s="142"/>
      <c r="F141" s="33"/>
      <c r="H141" s="33"/>
      <c r="I141" s="6"/>
      <c r="J141" s="6"/>
      <c r="K141" s="6"/>
      <c r="L141" s="42"/>
      <c r="M141" s="42"/>
    </row>
    <row r="142" spans="2:13" ht="13" hidden="1" x14ac:dyDescent="0.15">
      <c r="B142" s="226" t="s">
        <v>72</v>
      </c>
      <c r="C142" s="227"/>
      <c r="D142" s="227"/>
      <c r="E142" s="142"/>
      <c r="F142" s="33"/>
      <c r="H142" s="33"/>
      <c r="I142" s="6"/>
      <c r="J142" s="6"/>
      <c r="K142" s="6"/>
      <c r="L142" s="42"/>
      <c r="M142" s="42"/>
    </row>
    <row r="143" spans="2:13" ht="13" hidden="1" x14ac:dyDescent="0.15">
      <c r="B143" s="226" t="s">
        <v>73</v>
      </c>
      <c r="C143" s="227"/>
      <c r="D143" s="227"/>
      <c r="E143" s="142"/>
      <c r="F143" s="33"/>
      <c r="H143" s="33"/>
      <c r="I143" s="6"/>
      <c r="J143" s="6"/>
      <c r="K143" s="6"/>
      <c r="L143" s="42"/>
      <c r="M143" s="42"/>
    </row>
    <row r="144" spans="2:13" ht="13" hidden="1" x14ac:dyDescent="0.15">
      <c r="B144" s="226" t="s">
        <v>39</v>
      </c>
      <c r="C144" s="227"/>
      <c r="D144" s="227"/>
      <c r="E144" s="142"/>
      <c r="F144" s="33"/>
      <c r="H144" s="33"/>
      <c r="I144" s="6"/>
      <c r="J144" s="6"/>
      <c r="K144" s="6"/>
      <c r="L144" s="42"/>
      <c r="M144" s="42"/>
    </row>
    <row r="145" spans="2:13" ht="13" hidden="1" x14ac:dyDescent="0.15">
      <c r="B145" s="113" t="s">
        <v>40</v>
      </c>
      <c r="C145" s="114"/>
      <c r="D145" s="114"/>
      <c r="E145" s="124">
        <f>SUM(E140:E144)</f>
        <v>0</v>
      </c>
      <c r="F145" s="33"/>
      <c r="G145" s="112"/>
      <c r="H145" s="33"/>
      <c r="I145" s="6"/>
      <c r="J145" s="6"/>
      <c r="K145" s="6"/>
      <c r="L145" s="42"/>
      <c r="M145" s="42"/>
    </row>
    <row r="146" spans="2:13" ht="13" hidden="1" x14ac:dyDescent="0.15">
      <c r="B146" s="43"/>
      <c r="C146" s="14"/>
      <c r="D146" s="33"/>
      <c r="F146" s="33"/>
      <c r="H146" s="33"/>
      <c r="I146" s="6"/>
      <c r="J146" s="6"/>
      <c r="K146" s="6"/>
      <c r="M146" s="42"/>
    </row>
    <row r="147" spans="2:13" ht="13" hidden="1" x14ac:dyDescent="0.15">
      <c r="B147" s="41" t="s">
        <v>79</v>
      </c>
      <c r="C147" s="125"/>
      <c r="D147" s="126"/>
      <c r="E147" s="210">
        <f>I129+J129+I137+J137+K137+L137+M137+E145</f>
        <v>0</v>
      </c>
      <c r="F147" s="33"/>
      <c r="H147" s="33"/>
      <c r="I147" s="6"/>
      <c r="J147" s="6"/>
      <c r="K147" s="6"/>
      <c r="L147" s="42"/>
      <c r="M147" s="42"/>
    </row>
    <row r="148" spans="2:13" hidden="1" x14ac:dyDescent="0.15"/>
    <row r="149" spans="2:13" hidden="1" x14ac:dyDescent="0.15"/>
    <row r="150" spans="2:13" ht="18" hidden="1" x14ac:dyDescent="0.2">
      <c r="B150" s="32" t="s">
        <v>26</v>
      </c>
      <c r="C150" s="147" t="s">
        <v>47</v>
      </c>
      <c r="D150" s="29"/>
      <c r="E150" s="29"/>
      <c r="F150" s="29"/>
      <c r="G150" s="29"/>
      <c r="H150" s="29"/>
      <c r="I150" s="29"/>
      <c r="J150" s="29"/>
      <c r="K150" s="29"/>
      <c r="L150" s="29"/>
      <c r="M150" s="29"/>
    </row>
    <row r="151" spans="2:13" ht="13" hidden="1" x14ac:dyDescent="0.15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</row>
    <row r="152" spans="2:13" ht="13" hidden="1" x14ac:dyDescent="0.15">
      <c r="B152" s="148" t="s">
        <v>49</v>
      </c>
      <c r="C152" s="149" t="s">
        <v>28</v>
      </c>
      <c r="D152" s="149" t="s">
        <v>27</v>
      </c>
      <c r="E152" s="149" t="s">
        <v>29</v>
      </c>
      <c r="F152" s="149"/>
      <c r="G152" s="149" t="s">
        <v>68</v>
      </c>
      <c r="H152" s="149" t="s">
        <v>30</v>
      </c>
      <c r="I152" s="149" t="s">
        <v>66</v>
      </c>
      <c r="J152" s="150" t="s">
        <v>67</v>
      </c>
      <c r="K152" s="151"/>
      <c r="L152" s="151"/>
      <c r="M152" s="151"/>
    </row>
    <row r="153" spans="2:13" ht="13" hidden="1" x14ac:dyDescent="0.15">
      <c r="B153" s="152" t="s">
        <v>32</v>
      </c>
      <c r="C153" s="153" t="s">
        <v>34</v>
      </c>
      <c r="D153" s="153" t="s">
        <v>33</v>
      </c>
      <c r="E153" s="153" t="s">
        <v>35</v>
      </c>
      <c r="F153" s="154"/>
      <c r="G153" s="153"/>
      <c r="H153" s="154"/>
      <c r="I153" s="153" t="s">
        <v>36</v>
      </c>
      <c r="J153" s="155" t="s">
        <v>57</v>
      </c>
      <c r="K153" s="151"/>
      <c r="L153" s="151"/>
      <c r="M153" s="151"/>
    </row>
    <row r="154" spans="2:13" ht="13" hidden="1" x14ac:dyDescent="0.15">
      <c r="B154" s="156">
        <f>B124</f>
        <v>0</v>
      </c>
      <c r="C154" s="157"/>
      <c r="D154" s="158">
        <f>D124+(D124*N5)</f>
        <v>0</v>
      </c>
      <c r="E154" s="158"/>
      <c r="F154" s="33"/>
      <c r="G154" s="33">
        <f>(D154*C154*E154)+(D154*C154*E154*$N$5)</f>
        <v>0</v>
      </c>
      <c r="H154" s="33">
        <f>G154*$N$4</f>
        <v>0</v>
      </c>
      <c r="I154" s="33">
        <f>G154+H154</f>
        <v>0</v>
      </c>
      <c r="J154" s="118">
        <f>($N$6/12)*C154*E154</f>
        <v>0</v>
      </c>
      <c r="K154" s="151"/>
      <c r="L154" s="151"/>
      <c r="M154" s="151"/>
    </row>
    <row r="155" spans="2:13" ht="13" hidden="1" x14ac:dyDescent="0.15">
      <c r="B155" s="156"/>
      <c r="C155" s="157"/>
      <c r="D155" s="158">
        <f>D125+(D125*N6)</f>
        <v>0</v>
      </c>
      <c r="E155" s="158"/>
      <c r="F155" s="33"/>
      <c r="G155" s="33">
        <f>(D155*C155*E155)+(D155*C155*E155*$N$5)</f>
        <v>0</v>
      </c>
      <c r="H155" s="33">
        <f>G155*$N$4</f>
        <v>0</v>
      </c>
      <c r="I155" s="33">
        <f t="shared" ref="I155:I157" si="19">G155+H155</f>
        <v>0</v>
      </c>
      <c r="J155" s="118">
        <f>($N$6/12)*C155*E155</f>
        <v>0</v>
      </c>
      <c r="K155" s="151"/>
      <c r="L155" s="151"/>
      <c r="M155" s="151"/>
    </row>
    <row r="156" spans="2:13" ht="13" hidden="1" x14ac:dyDescent="0.15">
      <c r="B156" s="156"/>
      <c r="C156" s="157"/>
      <c r="D156" s="158">
        <f>D126+(D126*N7)</f>
        <v>0</v>
      </c>
      <c r="E156" s="158"/>
      <c r="F156" s="33"/>
      <c r="G156" s="33">
        <f>(D156*C156*E156)+(D156*C156*E156*$N$5)</f>
        <v>0</v>
      </c>
      <c r="H156" s="33">
        <f>G156*$N$4</f>
        <v>0</v>
      </c>
      <c r="I156" s="33">
        <f t="shared" si="19"/>
        <v>0</v>
      </c>
      <c r="J156" s="118">
        <f>($N$6/12)*C156*E156</f>
        <v>0</v>
      </c>
      <c r="K156" s="151"/>
      <c r="L156" s="151"/>
      <c r="M156" s="151"/>
    </row>
    <row r="157" spans="2:13" ht="13" hidden="1" x14ac:dyDescent="0.15">
      <c r="B157" s="156"/>
      <c r="C157" s="157"/>
      <c r="D157" s="158">
        <f>D127+(D127*N8)</f>
        <v>0</v>
      </c>
      <c r="E157" s="158"/>
      <c r="F157" s="33"/>
      <c r="G157" s="33">
        <f>(D157*C157*E157)+(D157*C157*E157*$N$5)</f>
        <v>0</v>
      </c>
      <c r="H157" s="33">
        <f>G157*$N$4</f>
        <v>0</v>
      </c>
      <c r="I157" s="33">
        <f t="shared" si="19"/>
        <v>0</v>
      </c>
      <c r="J157" s="118">
        <f>($N$6/12)*C157*E157</f>
        <v>0</v>
      </c>
      <c r="K157" s="151"/>
      <c r="L157" s="151"/>
      <c r="M157" s="151"/>
    </row>
    <row r="158" spans="2:13" ht="13" hidden="1" x14ac:dyDescent="0.15">
      <c r="B158" s="160" t="s">
        <v>50</v>
      </c>
      <c r="C158" s="161"/>
      <c r="D158" s="162"/>
      <c r="E158" s="162"/>
      <c r="F158" s="163"/>
      <c r="G158" s="163"/>
      <c r="H158" s="163"/>
      <c r="I158" s="164"/>
      <c r="J158" s="165"/>
      <c r="K158" s="151"/>
      <c r="L158" s="151"/>
      <c r="M158" s="151"/>
    </row>
    <row r="159" spans="2:13" ht="13" hidden="1" x14ac:dyDescent="0.15">
      <c r="B159" s="166" t="s">
        <v>64</v>
      </c>
      <c r="C159" s="167"/>
      <c r="D159" s="168"/>
      <c r="E159" s="168"/>
      <c r="F159" s="168"/>
      <c r="G159" s="168"/>
      <c r="H159" s="168"/>
      <c r="I159" s="168">
        <f>SUM(I154:I158)</f>
        <v>0</v>
      </c>
      <c r="J159" s="169">
        <f>SUM(J154:J158)</f>
        <v>0</v>
      </c>
      <c r="K159" s="170"/>
      <c r="L159" s="170"/>
      <c r="M159" s="170"/>
    </row>
    <row r="160" spans="2:13" ht="13" hidden="1" x14ac:dyDescent="0.15">
      <c r="B160" s="172"/>
      <c r="C160" s="171"/>
      <c r="D160" s="173"/>
      <c r="E160" s="174"/>
      <c r="F160" s="174"/>
      <c r="G160" s="174"/>
      <c r="H160" s="174"/>
      <c r="I160" s="174"/>
      <c r="J160" s="174"/>
      <c r="K160" s="174"/>
      <c r="L160" s="174"/>
      <c r="M160" s="173"/>
    </row>
    <row r="161" spans="2:13" ht="13" hidden="1" x14ac:dyDescent="0.15">
      <c r="B161" s="148" t="s">
        <v>53</v>
      </c>
      <c r="C161" s="175" t="s">
        <v>59</v>
      </c>
      <c r="D161" s="149" t="s">
        <v>56</v>
      </c>
      <c r="E161" s="149" t="s">
        <v>29</v>
      </c>
      <c r="F161" s="149"/>
      <c r="G161" s="149" t="s">
        <v>68</v>
      </c>
      <c r="H161" s="149" t="s">
        <v>30</v>
      </c>
      <c r="I161" s="149" t="s">
        <v>66</v>
      </c>
      <c r="J161" s="149" t="s">
        <v>60</v>
      </c>
      <c r="K161" s="149" t="s">
        <v>31</v>
      </c>
      <c r="L161" s="149" t="s">
        <v>60</v>
      </c>
      <c r="M161" s="150" t="s">
        <v>60</v>
      </c>
    </row>
    <row r="162" spans="2:13" ht="13" hidden="1" x14ac:dyDescent="0.15">
      <c r="B162" s="152" t="s">
        <v>54</v>
      </c>
      <c r="C162" s="176" t="s">
        <v>58</v>
      </c>
      <c r="D162" s="153" t="s">
        <v>57</v>
      </c>
      <c r="E162" s="153" t="s">
        <v>55</v>
      </c>
      <c r="F162" s="154"/>
      <c r="G162" s="153"/>
      <c r="H162" s="154"/>
      <c r="I162" s="153" t="s">
        <v>36</v>
      </c>
      <c r="J162" s="153" t="s">
        <v>61</v>
      </c>
      <c r="K162" s="177" t="s">
        <v>62</v>
      </c>
      <c r="L162" s="178" t="s">
        <v>63</v>
      </c>
      <c r="M162" s="179" t="s">
        <v>69</v>
      </c>
    </row>
    <row r="163" spans="2:13" ht="13" hidden="1" x14ac:dyDescent="0.15">
      <c r="B163" s="156"/>
      <c r="C163" s="180"/>
      <c r="D163" s="158"/>
      <c r="E163" s="158"/>
      <c r="F163" s="159"/>
      <c r="G163" s="159">
        <v>0</v>
      </c>
      <c r="H163" s="159">
        <v>0</v>
      </c>
      <c r="I163" s="159">
        <v>0</v>
      </c>
      <c r="J163" s="181">
        <v>0</v>
      </c>
      <c r="K163" s="182">
        <v>0</v>
      </c>
      <c r="L163" s="182">
        <v>0</v>
      </c>
      <c r="M163" s="183">
        <v>0</v>
      </c>
    </row>
    <row r="164" spans="2:13" ht="13" hidden="1" x14ac:dyDescent="0.15">
      <c r="B164" s="156"/>
      <c r="C164" s="180"/>
      <c r="D164" s="158"/>
      <c r="E164" s="158"/>
      <c r="F164" s="159"/>
      <c r="G164" s="159">
        <v>0</v>
      </c>
      <c r="H164" s="159">
        <v>0</v>
      </c>
      <c r="I164" s="159">
        <v>0</v>
      </c>
      <c r="J164" s="181">
        <v>0</v>
      </c>
      <c r="K164" s="182">
        <v>0</v>
      </c>
      <c r="L164" s="182">
        <v>0</v>
      </c>
      <c r="M164" s="183">
        <v>0</v>
      </c>
    </row>
    <row r="165" spans="2:13" ht="13" hidden="1" x14ac:dyDescent="0.15">
      <c r="B165" s="156"/>
      <c r="C165" s="180"/>
      <c r="D165" s="158"/>
      <c r="E165" s="158"/>
      <c r="F165" s="159"/>
      <c r="G165" s="159">
        <v>0</v>
      </c>
      <c r="H165" s="159">
        <v>0</v>
      </c>
      <c r="I165" s="159">
        <v>0</v>
      </c>
      <c r="J165" s="181">
        <v>0</v>
      </c>
      <c r="K165" s="182">
        <v>0</v>
      </c>
      <c r="L165" s="182">
        <v>0</v>
      </c>
      <c r="M165" s="183">
        <v>0</v>
      </c>
    </row>
    <row r="166" spans="2:13" ht="13" hidden="1" x14ac:dyDescent="0.15">
      <c r="B166" s="160" t="s">
        <v>50</v>
      </c>
      <c r="C166" s="161"/>
      <c r="D166" s="162"/>
      <c r="E166" s="162"/>
      <c r="F166" s="163"/>
      <c r="G166" s="163"/>
      <c r="H166" s="163"/>
      <c r="I166" s="164"/>
      <c r="J166" s="163"/>
      <c r="K166" s="184"/>
      <c r="L166" s="182"/>
      <c r="M166" s="183"/>
    </row>
    <row r="167" spans="2:13" ht="13" hidden="1" x14ac:dyDescent="0.15">
      <c r="B167" s="166" t="s">
        <v>64</v>
      </c>
      <c r="C167" s="167"/>
      <c r="D167" s="168"/>
      <c r="E167" s="168"/>
      <c r="F167" s="168"/>
      <c r="G167" s="168"/>
      <c r="H167" s="168"/>
      <c r="I167" s="168">
        <f>SUM(I163:I166)</f>
        <v>0</v>
      </c>
      <c r="J167" s="168">
        <v>0</v>
      </c>
      <c r="K167" s="168">
        <v>0</v>
      </c>
      <c r="L167" s="185">
        <v>0</v>
      </c>
      <c r="M167" s="186">
        <v>0</v>
      </c>
    </row>
    <row r="168" spans="2:13" ht="13" hidden="1" x14ac:dyDescent="0.15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</row>
    <row r="169" spans="2:13" ht="13" hidden="1" x14ac:dyDescent="0.15">
      <c r="B169" s="187" t="s">
        <v>37</v>
      </c>
      <c r="C169" s="188"/>
      <c r="D169" s="185"/>
      <c r="E169" s="186"/>
      <c r="F169" s="189"/>
      <c r="G169" s="151"/>
      <c r="H169" s="189"/>
      <c r="I169" s="151"/>
      <c r="J169" s="151"/>
      <c r="K169" s="151"/>
      <c r="L169" s="189"/>
      <c r="M169" s="189"/>
    </row>
    <row r="170" spans="2:13" ht="13" hidden="1" x14ac:dyDescent="0.15">
      <c r="B170" s="228" t="s">
        <v>38</v>
      </c>
      <c r="C170" s="229"/>
      <c r="D170" s="229"/>
      <c r="E170" s="190"/>
      <c r="F170" s="159"/>
      <c r="G170" s="151"/>
      <c r="H170" s="159"/>
      <c r="I170" s="151"/>
      <c r="J170" s="151"/>
      <c r="K170" s="151"/>
      <c r="L170" s="191"/>
      <c r="M170" s="191"/>
    </row>
    <row r="171" spans="2:13" ht="13" hidden="1" x14ac:dyDescent="0.15">
      <c r="B171" s="230" t="s">
        <v>70</v>
      </c>
      <c r="C171" s="231"/>
      <c r="D171" s="231"/>
      <c r="E171" s="190"/>
      <c r="F171" s="159"/>
      <c r="G171" s="151"/>
      <c r="H171" s="159"/>
      <c r="I171" s="151"/>
      <c r="J171" s="151"/>
      <c r="K171" s="151"/>
      <c r="L171" s="191"/>
      <c r="M171" s="191"/>
    </row>
    <row r="172" spans="2:13" ht="13" hidden="1" x14ac:dyDescent="0.15">
      <c r="B172" s="230" t="s">
        <v>72</v>
      </c>
      <c r="C172" s="231"/>
      <c r="D172" s="231"/>
      <c r="E172" s="190"/>
      <c r="F172" s="159"/>
      <c r="G172" s="151"/>
      <c r="H172" s="159"/>
      <c r="I172" s="151"/>
      <c r="J172" s="151"/>
      <c r="K172" s="151"/>
      <c r="L172" s="191"/>
      <c r="M172" s="191"/>
    </row>
    <row r="173" spans="2:13" ht="13" hidden="1" x14ac:dyDescent="0.15">
      <c r="B173" s="230" t="s">
        <v>73</v>
      </c>
      <c r="C173" s="231"/>
      <c r="D173" s="231"/>
      <c r="E173" s="190"/>
      <c r="F173" s="159"/>
      <c r="G173" s="151"/>
      <c r="H173" s="159"/>
      <c r="I173" s="151"/>
      <c r="J173" s="151"/>
      <c r="K173" s="151"/>
      <c r="L173" s="191"/>
      <c r="M173" s="191"/>
    </row>
    <row r="174" spans="2:13" ht="13" hidden="1" x14ac:dyDescent="0.15">
      <c r="B174" s="232" t="s">
        <v>39</v>
      </c>
      <c r="C174" s="233"/>
      <c r="D174" s="233"/>
      <c r="E174" s="190"/>
      <c r="F174" s="159"/>
      <c r="G174" s="151"/>
      <c r="H174" s="159"/>
      <c r="I174" s="151"/>
      <c r="J174" s="151"/>
      <c r="K174" s="151"/>
      <c r="L174" s="191"/>
      <c r="M174" s="191"/>
    </row>
    <row r="175" spans="2:13" ht="13" hidden="1" x14ac:dyDescent="0.15">
      <c r="B175" s="192" t="s">
        <v>40</v>
      </c>
      <c r="C175" s="193"/>
      <c r="D175" s="193"/>
      <c r="E175" s="194">
        <f>SUM(E170:E174)</f>
        <v>0</v>
      </c>
      <c r="F175" s="159"/>
      <c r="G175" s="170"/>
      <c r="H175" s="159"/>
      <c r="I175" s="151"/>
      <c r="J175" s="151"/>
      <c r="K175" s="151"/>
      <c r="L175" s="191"/>
      <c r="M175" s="191"/>
    </row>
    <row r="176" spans="2:13" ht="13" hidden="1" x14ac:dyDescent="0.15">
      <c r="B176" s="195"/>
      <c r="C176" s="29"/>
      <c r="D176" s="159"/>
      <c r="E176" s="151"/>
      <c r="F176" s="159"/>
      <c r="G176" s="151"/>
      <c r="H176" s="159"/>
      <c r="I176" s="151"/>
      <c r="J176" s="151"/>
      <c r="K176" s="151"/>
      <c r="L176" s="151"/>
      <c r="M176" s="191"/>
    </row>
    <row r="177" spans="2:13" ht="13" hidden="1" x14ac:dyDescent="0.15">
      <c r="B177" s="196" t="s">
        <v>80</v>
      </c>
      <c r="C177" s="197"/>
      <c r="D177" s="198"/>
      <c r="E177" s="209">
        <f>I159+J159+I167+J167+K167+L167+M167+E175</f>
        <v>0</v>
      </c>
      <c r="F177" s="159"/>
      <c r="G177" s="151"/>
      <c r="H177" s="159"/>
      <c r="I177" s="151"/>
      <c r="J177" s="151"/>
      <c r="K177" s="151"/>
      <c r="L177" s="191"/>
      <c r="M177" s="191"/>
    </row>
  </sheetData>
  <mergeCells count="23">
    <mergeCell ref="B174:D174"/>
    <mergeCell ref="B40:D40"/>
    <mergeCell ref="B140:D140"/>
    <mergeCell ref="B141:D141"/>
    <mergeCell ref="B75:D75"/>
    <mergeCell ref="B74:D74"/>
    <mergeCell ref="B41:D41"/>
    <mergeCell ref="B42:D42"/>
    <mergeCell ref="B76:D76"/>
    <mergeCell ref="B77:D77"/>
    <mergeCell ref="B108:D108"/>
    <mergeCell ref="B110:D110"/>
    <mergeCell ref="B114:D114"/>
    <mergeCell ref="B81:D81"/>
    <mergeCell ref="B142:D142"/>
    <mergeCell ref="B143:D143"/>
    <mergeCell ref="B47:D47"/>
    <mergeCell ref="B170:D170"/>
    <mergeCell ref="B171:D171"/>
    <mergeCell ref="B172:D172"/>
    <mergeCell ref="B173:D173"/>
    <mergeCell ref="B144:D144"/>
    <mergeCell ref="B109:D109"/>
  </mergeCells>
  <pageMargins left="0.59055118110236227" right="0.15748031496062992" top="0.70866141732283472" bottom="0.98425196850393704" header="0.51181102362204722" footer="0.51181102362204722"/>
  <pageSetup paperSize="9" scale="28" fitToHeight="6" orientation="portrait" r:id="rId1"/>
  <headerFooter>
    <oddFooter>&amp;L&amp;F &amp;A&amp;C&amp;P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Fullkostnadskalkyl allmän</vt:lpstr>
      <vt:lpstr>Kalkylmall allmän</vt:lpstr>
      <vt:lpstr>'Kalkylmall allmän'!Utskriftsområde</vt:lpstr>
      <vt:lpstr>'Kalkylmall allmän'!Utskriftsrubriker</vt:lpstr>
    </vt:vector>
  </TitlesOfParts>
  <Company>Södertörns högskola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Kalkylmall Allmän</dc:title>
  <dc:creator>Ekonomiavdelningen</dc:creator>
  <cp:keywords>Mall</cp:keywords>
  <cp:lastModifiedBy>Nina Cajhamre</cp:lastModifiedBy>
  <dcterms:created xsi:type="dcterms:W3CDTF">2013-11-26T15:00:11Z</dcterms:created>
  <dcterms:modified xsi:type="dcterms:W3CDTF">2024-03-18T13:26:04Z</dcterms:modified>
</cp:coreProperties>
</file>