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1"/>
  <workbookPr/>
  <mc:AlternateContent xmlns:mc="http://schemas.openxmlformats.org/markup-compatibility/2006">
    <mc:Choice Requires="x15">
      <x15ac:absPath xmlns:x15ac="http://schemas.microsoft.com/office/spreadsheetml/2010/11/ac" url="https://kunglmusikhogskolan-my.sharepoint.com/personal/jenny_nordlof_kmh_se/Documents/blanketter/"/>
    </mc:Choice>
  </mc:AlternateContent>
  <xr:revisionPtr revIDLastSave="0" documentId="8_{B099EB1F-883D-B147-AF4C-EC4377A434F9}" xr6:coauthVersionLast="47" xr6:coauthVersionMax="47" xr10:uidLastSave="{00000000-0000-0000-0000-000000000000}"/>
  <workbookProtection lockStructure="1"/>
  <bookViews>
    <workbookView xWindow="42840" yWindow="-960" windowWidth="25740" windowHeight="17500" activeTab="1" xr2:uid="{00000000-000D-0000-FFFF-FFFF00000000}"/>
  </bookViews>
  <sheets>
    <sheet name="Fullkostnadskalkyl allmän" sheetId="1" r:id="rId1"/>
    <sheet name="Kalkylmall allmän" sheetId="3" r:id="rId2"/>
  </sheets>
  <definedNames>
    <definedName name="_xlnm.Print_Area" localSheetId="1">'Kalkylmall allmän'!$A$1:$N$167</definedName>
    <definedName name="_xlnm.Print_Titles" localSheetId="1">'Kalkylmall allmän'!$1:$7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3" i="3" l="1"/>
  <c r="D164" i="3"/>
  <c r="D165" i="3"/>
  <c r="L140" i="3"/>
  <c r="M140" i="3" s="1"/>
  <c r="D55" i="3"/>
  <c r="D82" i="3" s="1"/>
  <c r="L113" i="3"/>
  <c r="M113" i="3" s="1"/>
  <c r="L86" i="3"/>
  <c r="M86" i="3" s="1"/>
  <c r="L59" i="3"/>
  <c r="M59" i="3" s="1"/>
  <c r="G28" i="3"/>
  <c r="H28" i="3" s="1"/>
  <c r="I28" i="3" s="1"/>
  <c r="G29" i="3"/>
  <c r="H29" i="3"/>
  <c r="L31" i="3"/>
  <c r="M31" i="3" s="1"/>
  <c r="G27" i="3"/>
  <c r="H27" i="3" s="1"/>
  <c r="J27" i="3"/>
  <c r="K27" i="3" s="1"/>
  <c r="J28" i="3"/>
  <c r="K28" i="3" s="1"/>
  <c r="J29" i="3"/>
  <c r="J57" i="3" s="1"/>
  <c r="J30" i="3"/>
  <c r="K30" i="3" s="1"/>
  <c r="C55" i="3"/>
  <c r="C82" i="3" s="1"/>
  <c r="C109" i="3" s="1"/>
  <c r="C136" i="3" s="1"/>
  <c r="B55" i="3"/>
  <c r="B82" i="3"/>
  <c r="B109" i="3" s="1"/>
  <c r="B136" i="3" s="1"/>
  <c r="F29" i="1"/>
  <c r="H29" i="1"/>
  <c r="G29" i="1"/>
  <c r="E29" i="1"/>
  <c r="D29" i="1"/>
  <c r="C56" i="3"/>
  <c r="C57" i="3"/>
  <c r="C84" i="3" s="1"/>
  <c r="C111" i="3" s="1"/>
  <c r="C138" i="3" s="1"/>
  <c r="C58" i="3"/>
  <c r="C85" i="3" s="1"/>
  <c r="C112" i="3" s="1"/>
  <c r="C139" i="3" s="1"/>
  <c r="B56" i="3"/>
  <c r="B83" i="3" s="1"/>
  <c r="B110" i="3" s="1"/>
  <c r="B137" i="3" s="1"/>
  <c r="B57" i="3"/>
  <c r="B84" i="3" s="1"/>
  <c r="B111" i="3" s="1"/>
  <c r="B138" i="3" s="1"/>
  <c r="B58" i="3"/>
  <c r="B7" i="1"/>
  <c r="B8" i="1"/>
  <c r="B9" i="1"/>
  <c r="B10" i="1"/>
  <c r="B6" i="1"/>
  <c r="E166" i="3"/>
  <c r="F154" i="3"/>
  <c r="M154" i="3" s="1"/>
  <c r="H19" i="1" s="1"/>
  <c r="F150" i="3"/>
  <c r="M150" i="3" s="1"/>
  <c r="H18" i="1" s="1"/>
  <c r="F141" i="3"/>
  <c r="H135" i="3"/>
  <c r="F127" i="3"/>
  <c r="M127" i="3"/>
  <c r="G19" i="1" s="1"/>
  <c r="F123" i="3"/>
  <c r="M123" i="3" s="1"/>
  <c r="G18" i="1" s="1"/>
  <c r="F114" i="3"/>
  <c r="H108" i="3"/>
  <c r="F100" i="3"/>
  <c r="M100" i="3" s="1"/>
  <c r="F19" i="1" s="1"/>
  <c r="F96" i="3"/>
  <c r="M96" i="3" s="1"/>
  <c r="F18" i="1" s="1"/>
  <c r="F87" i="3"/>
  <c r="H81" i="3"/>
  <c r="F73" i="3"/>
  <c r="M73" i="3"/>
  <c r="E19" i="1" s="1"/>
  <c r="F69" i="3"/>
  <c r="M69" i="3" s="1"/>
  <c r="E18" i="1" s="1"/>
  <c r="F60" i="3"/>
  <c r="D58" i="3"/>
  <c r="G58" i="3" s="1"/>
  <c r="B85" i="3"/>
  <c r="B112" i="3" s="1"/>
  <c r="B139" i="3" s="1"/>
  <c r="D57" i="3"/>
  <c r="D56" i="3"/>
  <c r="D83" i="3" s="1"/>
  <c r="G83" i="3" s="1"/>
  <c r="C83" i="3"/>
  <c r="C110" i="3" s="1"/>
  <c r="C137" i="3" s="1"/>
  <c r="H54" i="3"/>
  <c r="F45" i="3"/>
  <c r="M45" i="3" s="1"/>
  <c r="D19" i="1" s="1"/>
  <c r="F41" i="3"/>
  <c r="M41" i="3" s="1"/>
  <c r="D18" i="1" s="1"/>
  <c r="F32" i="3"/>
  <c r="D32" i="3"/>
  <c r="G30" i="3"/>
  <c r="H30" i="3" s="1"/>
  <c r="H26" i="3"/>
  <c r="I33" i="1"/>
  <c r="I32" i="1"/>
  <c r="I31" i="1"/>
  <c r="I30" i="1"/>
  <c r="F163" i="3"/>
  <c r="G163" i="3" s="1"/>
  <c r="F164" i="3"/>
  <c r="G164" i="3"/>
  <c r="F165" i="3"/>
  <c r="G165" i="3"/>
  <c r="I18" i="1" l="1"/>
  <c r="H32" i="3"/>
  <c r="I19" i="1"/>
  <c r="G56" i="3"/>
  <c r="H56" i="3" s="1"/>
  <c r="D60" i="3"/>
  <c r="D85" i="3"/>
  <c r="D112" i="3" s="1"/>
  <c r="D139" i="3" s="1"/>
  <c r="G139" i="3" s="1"/>
  <c r="J55" i="3"/>
  <c r="J56" i="3"/>
  <c r="J83" i="3" s="1"/>
  <c r="J110" i="3" s="1"/>
  <c r="I27" i="3"/>
  <c r="L27" i="3" s="1"/>
  <c r="H83" i="3"/>
  <c r="I83" i="3" s="1"/>
  <c r="I29" i="3"/>
  <c r="L29" i="3" s="1"/>
  <c r="D110" i="3"/>
  <c r="G110" i="3" s="1"/>
  <c r="H110" i="3" s="1"/>
  <c r="I110" i="3" s="1"/>
  <c r="G57" i="3"/>
  <c r="I30" i="3"/>
  <c r="D84" i="3"/>
  <c r="G55" i="3"/>
  <c r="H55" i="3" s="1"/>
  <c r="J84" i="3"/>
  <c r="K57" i="3"/>
  <c r="L28" i="3"/>
  <c r="M28" i="3" s="1"/>
  <c r="H58" i="3"/>
  <c r="I58" i="3" s="1"/>
  <c r="K32" i="3"/>
  <c r="D20" i="1" s="1"/>
  <c r="G82" i="3"/>
  <c r="D109" i="3"/>
  <c r="G32" i="3"/>
  <c r="K29" i="3"/>
  <c r="J58" i="3"/>
  <c r="G85" i="3"/>
  <c r="D87" i="3" l="1"/>
  <c r="G112" i="3"/>
  <c r="D137" i="3"/>
  <c r="G137" i="3" s="1"/>
  <c r="I56" i="3"/>
  <c r="L56" i="3" s="1"/>
  <c r="M27" i="3"/>
  <c r="M29" i="3"/>
  <c r="I32" i="3"/>
  <c r="K83" i="3"/>
  <c r="K56" i="3"/>
  <c r="K55" i="3"/>
  <c r="J82" i="3"/>
  <c r="L83" i="3"/>
  <c r="L30" i="3"/>
  <c r="G60" i="3"/>
  <c r="D111" i="3"/>
  <c r="G84" i="3"/>
  <c r="G87" i="3" s="1"/>
  <c r="H57" i="3"/>
  <c r="H60" i="3" s="1"/>
  <c r="I55" i="3"/>
  <c r="L55" i="3" s="1"/>
  <c r="L58" i="3"/>
  <c r="H85" i="3"/>
  <c r="I85" i="3" s="1"/>
  <c r="H112" i="3"/>
  <c r="I112" i="3"/>
  <c r="L110" i="3"/>
  <c r="D17" i="1"/>
  <c r="H139" i="3"/>
  <c r="I139" i="3" s="1"/>
  <c r="J137" i="3"/>
  <c r="K137" i="3" s="1"/>
  <c r="K110" i="3"/>
  <c r="H82" i="3"/>
  <c r="I82" i="3"/>
  <c r="H137" i="3"/>
  <c r="I137" i="3" s="1"/>
  <c r="J85" i="3"/>
  <c r="K58" i="3"/>
  <c r="D136" i="3"/>
  <c r="G109" i="3"/>
  <c r="J111" i="3"/>
  <c r="K84" i="3"/>
  <c r="M83" i="3" l="1"/>
  <c r="M56" i="3"/>
  <c r="M55" i="3"/>
  <c r="K82" i="3"/>
  <c r="J109" i="3"/>
  <c r="I57" i="3"/>
  <c r="I60" i="3" s="1"/>
  <c r="E17" i="1" s="1"/>
  <c r="H84" i="3"/>
  <c r="I84" i="3" s="1"/>
  <c r="G111" i="3"/>
  <c r="H111" i="3" s="1"/>
  <c r="I111" i="3" s="1"/>
  <c r="L111" i="3" s="1"/>
  <c r="D138" i="3"/>
  <c r="G138" i="3" s="1"/>
  <c r="H138" i="3" s="1"/>
  <c r="I138" i="3" s="1"/>
  <c r="L138" i="3" s="1"/>
  <c r="D114" i="3"/>
  <c r="L32" i="3"/>
  <c r="D23" i="1" s="1"/>
  <c r="M30" i="3"/>
  <c r="M32" i="3" s="1"/>
  <c r="M47" i="3" s="1"/>
  <c r="M58" i="3"/>
  <c r="L139" i="3"/>
  <c r="G136" i="3"/>
  <c r="L137" i="3"/>
  <c r="M137" i="3" s="1"/>
  <c r="L85" i="3"/>
  <c r="L82" i="3"/>
  <c r="D21" i="1"/>
  <c r="D24" i="1" s="1"/>
  <c r="D34" i="1" s="1"/>
  <c r="K85" i="3"/>
  <c r="K87" i="3" s="1"/>
  <c r="F20" i="1" s="1"/>
  <c r="J112" i="3"/>
  <c r="K60" i="3"/>
  <c r="E20" i="1" s="1"/>
  <c r="M110" i="3"/>
  <c r="K111" i="3"/>
  <c r="J138" i="3"/>
  <c r="K138" i="3" s="1"/>
  <c r="L112" i="3"/>
  <c r="H109" i="3"/>
  <c r="I109" i="3" s="1"/>
  <c r="L57" i="3" l="1"/>
  <c r="L60" i="3" s="1"/>
  <c r="E23" i="1" s="1"/>
  <c r="H87" i="3"/>
  <c r="D141" i="3"/>
  <c r="M57" i="3"/>
  <c r="M60" i="3" s="1"/>
  <c r="M75" i="3" s="1"/>
  <c r="M85" i="3"/>
  <c r="J136" i="3"/>
  <c r="K136" i="3" s="1"/>
  <c r="K109" i="3"/>
  <c r="E21" i="1"/>
  <c r="E24" i="1" s="1"/>
  <c r="E34" i="1" s="1"/>
  <c r="E35" i="1" s="1"/>
  <c r="L84" i="3"/>
  <c r="L87" i="3" s="1"/>
  <c r="F23" i="1" s="1"/>
  <c r="I87" i="3"/>
  <c r="F17" i="1" s="1"/>
  <c r="M84" i="3"/>
  <c r="M138" i="3"/>
  <c r="M111" i="3"/>
  <c r="G114" i="3"/>
  <c r="H114" i="3"/>
  <c r="I114" i="3"/>
  <c r="G17" i="1" s="1"/>
  <c r="L109" i="3"/>
  <c r="L114" i="3" s="1"/>
  <c r="G23" i="1" s="1"/>
  <c r="J139" i="3"/>
  <c r="K139" i="3" s="1"/>
  <c r="K112" i="3"/>
  <c r="M112" i="3" s="1"/>
  <c r="D35" i="1"/>
  <c r="H136" i="3"/>
  <c r="H141" i="3" s="1"/>
  <c r="G141" i="3"/>
  <c r="M82" i="3"/>
  <c r="I136" i="3" l="1"/>
  <c r="M87" i="3"/>
  <c r="M102" i="3" s="1"/>
  <c r="K141" i="3"/>
  <c r="H20" i="1" s="1"/>
  <c r="M139" i="3"/>
  <c r="I141" i="3"/>
  <c r="H17" i="1" s="1"/>
  <c r="L136" i="3"/>
  <c r="L141" i="3" s="1"/>
  <c r="H23" i="1" s="1"/>
  <c r="I23" i="1" s="1"/>
  <c r="M136" i="3"/>
  <c r="M141" i="3" s="1"/>
  <c r="M156" i="3" s="1"/>
  <c r="M109" i="3"/>
  <c r="M114" i="3" s="1"/>
  <c r="M129" i="3" s="1"/>
  <c r="F21" i="1"/>
  <c r="F24" i="1" s="1"/>
  <c r="F34" i="1" s="1"/>
  <c r="K114" i="3"/>
  <c r="G20" i="1" s="1"/>
  <c r="H21" i="1" l="1"/>
  <c r="H24" i="1" s="1"/>
  <c r="H34" i="1" s="1"/>
  <c r="I20" i="1"/>
  <c r="G21" i="1"/>
  <c r="G24" i="1" s="1"/>
  <c r="G34" i="1" s="1"/>
  <c r="G35" i="1" s="1"/>
  <c r="I17" i="1"/>
  <c r="I21" i="1" s="1"/>
  <c r="I24" i="1" s="1"/>
  <c r="F35" i="1"/>
  <c r="D162" i="3"/>
  <c r="H35" i="1" l="1"/>
  <c r="I34" i="1"/>
  <c r="I35" i="1" s="1"/>
  <c r="D166" i="3"/>
  <c r="F166" i="3" s="1"/>
  <c r="G166" i="3" s="1"/>
  <c r="F162" i="3"/>
  <c r="G16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shhtcn08</author>
  </authors>
  <commentList>
    <comment ref="D25" authorId="0" shapeId="0" xr:uid="{00000000-0006-0000-0100-000001000000}">
      <text>
        <r>
          <rPr>
            <sz val="8"/>
            <color rgb="FF000000"/>
            <rFont val="Tahoma"/>
            <family val="2"/>
          </rPr>
          <t>Skriv in nuvarande månadslön här.</t>
        </r>
      </text>
    </comment>
    <comment ref="J25" authorId="0" shapeId="0" xr:uid="{00000000-0006-0000-0100-000002000000}">
      <text>
        <r>
          <rPr>
            <sz val="8"/>
            <color rgb="FF000000"/>
            <rFont val="Tahoma"/>
            <family val="2"/>
          </rPr>
          <t>Kostnaden hämtas automatiskt men kan även fyllas i manuellt.</t>
        </r>
      </text>
    </comment>
    <comment ref="I31" authorId="0" shapeId="0" xr:uid="{00000000-0006-0000-0100-000003000000}">
      <text>
        <r>
          <rPr>
            <sz val="8"/>
            <color rgb="FF000000"/>
            <rFont val="Tahoma"/>
            <family val="2"/>
          </rPr>
          <t>Skriv in summan för den köpta tjänsten här.</t>
        </r>
      </text>
    </comment>
  </commentList>
</comments>
</file>

<file path=xl/sharedStrings.xml><?xml version="1.0" encoding="utf-8"?>
<sst xmlns="http://schemas.openxmlformats.org/spreadsheetml/2006/main" count="271" uniqueCount="107">
  <si>
    <t>Dnr:</t>
  </si>
  <si>
    <t>Projekt:</t>
  </si>
  <si>
    <t>Finansiär:</t>
  </si>
  <si>
    <t>Projektledare:</t>
  </si>
  <si>
    <t>Institution:</t>
  </si>
  <si>
    <t>Projektkostnader</t>
  </si>
  <si>
    <t>År</t>
  </si>
  <si>
    <t>Summa</t>
  </si>
  <si>
    <t>Direkta kostnader</t>
  </si>
  <si>
    <t xml:space="preserve">  Löner inkl. soc avg</t>
  </si>
  <si>
    <t xml:space="preserve">  Driftkostnader</t>
  </si>
  <si>
    <t xml:space="preserve">  Utrustning/avskrivningar</t>
  </si>
  <si>
    <t xml:space="preserve">  Lokaler</t>
  </si>
  <si>
    <t>Summa direkta kostnader</t>
  </si>
  <si>
    <t>Indirekta kostnader</t>
  </si>
  <si>
    <t>Summa projektkostnader</t>
  </si>
  <si>
    <t>Finansiering</t>
  </si>
  <si>
    <t>Finansiär</t>
  </si>
  <si>
    <t>Finansiär, inomstatligt</t>
  </si>
  <si>
    <t>Finansiär, utomstatligt</t>
  </si>
  <si>
    <t>Summa projektfinansiering</t>
  </si>
  <si>
    <t>Datum</t>
  </si>
  <si>
    <t>Kalkyl godkänd av ekonomihandläggare</t>
  </si>
  <si>
    <t>Namnförtydligande</t>
  </si>
  <si>
    <t>Huvudsökandens underskrift</t>
  </si>
  <si>
    <t xml:space="preserve">Ansökan och kalkyl godkänd av prefekt </t>
  </si>
  <si>
    <t>OH-påslag:</t>
  </si>
  <si>
    <t>LKP:</t>
  </si>
  <si>
    <t>Löneuppräkning:</t>
  </si>
  <si>
    <t>Lokalhyra schablon/år</t>
  </si>
  <si>
    <t>Lokalhyra uppräkning</t>
  </si>
  <si>
    <t>Doktorandstege</t>
  </si>
  <si>
    <t>Steg 1</t>
  </si>
  <si>
    <t>Steg 2</t>
  </si>
  <si>
    <t>Steg 3</t>
  </si>
  <si>
    <t>Steg 4</t>
  </si>
  <si>
    <t>inkl lönerev</t>
  </si>
  <si>
    <t>Instruktioner bilaga:</t>
  </si>
  <si>
    <t>Gula fält fylls i manuellt. Månadslön måste fyllas i manuellt första året men räknas nästkommande år upp med löneuppräkning.</t>
  </si>
  <si>
    <t xml:space="preserve">Doktoranders lön (se doktorandstege) och eventuella köpta tjänster måste alltid fyllas i manuellt. </t>
  </si>
  <si>
    <r>
      <t>Rumskostnad per år är uppräknat med  schablon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men kan även fyllas i manuellt. Antal personer som delar på rummet måste alltid anges.</t>
    </r>
  </si>
  <si>
    <t>De olika delsummorna länkas automatiskt till fullkostnadskalkylen.</t>
  </si>
  <si>
    <t>Budget</t>
  </si>
  <si>
    <t xml:space="preserve">Mån </t>
  </si>
  <si>
    <t>Omf</t>
  </si>
  <si>
    <t>Antal</t>
  </si>
  <si>
    <t>Lönekstn</t>
  </si>
  <si>
    <t>LKP</t>
  </si>
  <si>
    <t>Lönekostn</t>
  </si>
  <si>
    <t>Rum</t>
  </si>
  <si>
    <t>Lokal-</t>
  </si>
  <si>
    <t>OH</t>
  </si>
  <si>
    <t xml:space="preserve">Summa </t>
  </si>
  <si>
    <t>Namn</t>
  </si>
  <si>
    <t>Funktion</t>
  </si>
  <si>
    <t>lön</t>
  </si>
  <si>
    <t>%</t>
  </si>
  <si>
    <t>mån</t>
  </si>
  <si>
    <t>(inkl lkp)</t>
  </si>
  <si>
    <t>kstn/år</t>
  </si>
  <si>
    <t>kstn</t>
  </si>
  <si>
    <t>löner, lokaler och OH</t>
  </si>
  <si>
    <t>Köpt tjänst</t>
  </si>
  <si>
    <t>Delsumma löner, lokaler och OH</t>
  </si>
  <si>
    <t>Specifikation för resekostnader och övrig drift</t>
  </si>
  <si>
    <t>Resor</t>
  </si>
  <si>
    <t>Konferens</t>
  </si>
  <si>
    <t>Språkgranskning</t>
  </si>
  <si>
    <t>Tryckkostnader</t>
  </si>
  <si>
    <t>Dator</t>
  </si>
  <si>
    <t>Summa resekostnader</t>
  </si>
  <si>
    <t>Övrig drift</t>
  </si>
  <si>
    <t>och övrig drift</t>
  </si>
  <si>
    <t>Delsumma resekostnader och övrig drift</t>
  </si>
  <si>
    <t>Specifikation för utrustning (värde över 20 000 kr)</t>
  </si>
  <si>
    <t>Utrustning</t>
  </si>
  <si>
    <t>utrustningskostnader</t>
  </si>
  <si>
    <t>Delsumma utrustningskostnader</t>
  </si>
  <si>
    <t>Total projektsumma år 1</t>
  </si>
  <si>
    <t>Mån lön</t>
  </si>
  <si>
    <t>Löne-</t>
  </si>
  <si>
    <t>Inkl lönrev</t>
  </si>
  <si>
    <t>Total projektsumma år 2</t>
  </si>
  <si>
    <t>Total projektsumma år 3</t>
  </si>
  <si>
    <t>Total projektsumma år 4</t>
  </si>
  <si>
    <t>Total projektsumma år 5</t>
  </si>
  <si>
    <t>Kstn</t>
  </si>
  <si>
    <t>Bidrag fin</t>
  </si>
  <si>
    <t>Samfin SH</t>
  </si>
  <si>
    <t>SUMMA</t>
  </si>
  <si>
    <t>Personalkostnader</t>
  </si>
  <si>
    <t>Övriga driftskostnader</t>
  </si>
  <si>
    <t>Lokalkostnader</t>
  </si>
  <si>
    <t>Delsumma</t>
  </si>
  <si>
    <t>Högskolans samfinansiering</t>
  </si>
  <si>
    <t>KMH</t>
  </si>
  <si>
    <t>År 1</t>
  </si>
  <si>
    <t>År 2</t>
  </si>
  <si>
    <t>År 3</t>
  </si>
  <si>
    <t>År 4</t>
  </si>
  <si>
    <t>År 5</t>
  </si>
  <si>
    <t>Bilaga till Fullkostnadskalkyl för projekt vid Kungl. Musikhögskolan i Stockholm</t>
  </si>
  <si>
    <t>Beräkning av samfinansiering</t>
  </si>
  <si>
    <t>Personal</t>
  </si>
  <si>
    <t xml:space="preserve">Köpt tjänst (fakturerad) </t>
  </si>
  <si>
    <t>Fullkostnadskalkyl för projektansökningar</t>
  </si>
  <si>
    <t>Mallen senast uppdaterad:20220927, N Cajhamre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</si>
</sst>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r&quot;_-;\-* #,##0.00\ &quot;kr&quot;_-;_-* &quot;-&quot;??\ &quot;kr&quot;_-;_-@_-"/>
    <numFmt numFmtId="164" formatCode="0.0%"/>
    <numFmt numFmtId="165" formatCode="#,##0_ ;[Red]\-#,##0\ "/>
    <numFmt numFmtId="166" formatCode="_-* #,##0\ &quot;kr&quot;_-;\-* #,##0\ &quot;kr&quot;_-;_-* &quot;-&quot;??\ &quot;kr&quot;_-;_-@_-"/>
    <numFmt numFmtId="167" formatCode="#,##0_ ;\-#,##0\ "/>
    <numFmt numFmtId="168" formatCode="#,##0.00_ ;[Red]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</cellStyleXfs>
  <cellXfs count="254">
    <xf numFmtId="0" fontId="0" fillId="0" borderId="0" xfId="0"/>
    <xf numFmtId="0" fontId="2" fillId="0" borderId="0" xfId="2"/>
    <xf numFmtId="0" fontId="9" fillId="2" borderId="0" xfId="2" applyFont="1" applyFill="1" applyProtection="1">
      <protection locked="0"/>
    </xf>
    <xf numFmtId="3" fontId="9" fillId="2" borderId="0" xfId="2" applyNumberFormat="1" applyFont="1" applyFill="1" applyBorder="1" applyProtection="1">
      <protection locked="0"/>
    </xf>
    <xf numFmtId="0" fontId="13" fillId="0" borderId="0" xfId="0" applyFont="1"/>
    <xf numFmtId="0" fontId="14" fillId="0" borderId="0" xfId="0" applyFont="1"/>
    <xf numFmtId="0" fontId="15" fillId="0" borderId="0" xfId="3" applyFont="1"/>
    <xf numFmtId="0" fontId="16" fillId="0" borderId="0" xfId="3" applyFont="1"/>
    <xf numFmtId="0" fontId="10" fillId="0" borderId="11" xfId="0" applyFont="1" applyBorder="1"/>
    <xf numFmtId="0" fontId="2" fillId="3" borderId="5" xfId="0" applyFont="1" applyFill="1" applyBorder="1"/>
    <xf numFmtId="0" fontId="2" fillId="3" borderId="5" xfId="3" applyFont="1" applyFill="1" applyBorder="1"/>
    <xf numFmtId="0" fontId="15" fillId="3" borderId="8" xfId="3" applyFont="1" applyFill="1" applyBorder="1"/>
    <xf numFmtId="0" fontId="17" fillId="0" borderId="11" xfId="0" applyFont="1" applyBorder="1"/>
    <xf numFmtId="0" fontId="17" fillId="0" borderId="5" xfId="0" applyFont="1" applyBorder="1"/>
    <xf numFmtId="0" fontId="18" fillId="0" borderId="5" xfId="3" applyFont="1" applyBorder="1"/>
    <xf numFmtId="0" fontId="2" fillId="0" borderId="0" xfId="3" applyFont="1"/>
    <xf numFmtId="0" fontId="10" fillId="0" borderId="4" xfId="0" applyFont="1" applyBorder="1"/>
    <xf numFmtId="0" fontId="2" fillId="3" borderId="0" xfId="0" applyFont="1" applyFill="1" applyBorder="1"/>
    <xf numFmtId="0" fontId="2" fillId="3" borderId="0" xfId="3" applyFont="1" applyFill="1" applyBorder="1"/>
    <xf numFmtId="0" fontId="15" fillId="3" borderId="6" xfId="3" applyFont="1" applyFill="1" applyBorder="1"/>
    <xf numFmtId="0" fontId="17" fillId="0" borderId="4" xfId="0" applyFont="1" applyBorder="1"/>
    <xf numFmtId="0" fontId="17" fillId="0" borderId="0" xfId="0" applyFont="1" applyBorder="1"/>
    <xf numFmtId="0" fontId="18" fillId="0" borderId="0" xfId="3" applyFont="1" applyBorder="1"/>
    <xf numFmtId="0" fontId="10" fillId="0" borderId="4" xfId="3" applyFont="1" applyBorder="1"/>
    <xf numFmtId="0" fontId="17" fillId="0" borderId="9" xfId="0" applyFont="1" applyBorder="1"/>
    <xf numFmtId="0" fontId="17" fillId="0" borderId="7" xfId="0" applyFont="1" applyBorder="1"/>
    <xf numFmtId="0" fontId="18" fillId="0" borderId="7" xfId="3" applyFont="1" applyBorder="1"/>
    <xf numFmtId="0" fontId="10" fillId="0" borderId="9" xfId="0" applyFont="1" applyFill="1" applyBorder="1"/>
    <xf numFmtId="0" fontId="2" fillId="3" borderId="7" xfId="0" applyFont="1" applyFill="1" applyBorder="1"/>
    <xf numFmtId="0" fontId="2" fillId="3" borderId="7" xfId="3" applyFont="1" applyFill="1" applyBorder="1"/>
    <xf numFmtId="0" fontId="15" fillId="3" borderId="10" xfId="3" applyFont="1" applyFill="1" applyBorder="1"/>
    <xf numFmtId="0" fontId="10" fillId="0" borderId="0" xfId="0" applyFont="1" applyFill="1" applyBorder="1"/>
    <xf numFmtId="0" fontId="2" fillId="0" borderId="0" xfId="0" applyFont="1" applyFill="1" applyBorder="1"/>
    <xf numFmtId="0" fontId="2" fillId="0" borderId="0" xfId="3" applyFont="1" applyFill="1" applyBorder="1"/>
    <xf numFmtId="0" fontId="15" fillId="0" borderId="0" xfId="3" applyFont="1" applyFill="1" applyBorder="1"/>
    <xf numFmtId="0" fontId="10" fillId="0" borderId="0" xfId="3" applyFont="1"/>
    <xf numFmtId="0" fontId="10" fillId="3" borderId="11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3" applyFont="1" applyFill="1"/>
    <xf numFmtId="0" fontId="15" fillId="0" borderId="0" xfId="3" applyFont="1" applyFill="1"/>
    <xf numFmtId="165" fontId="10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10" fillId="4" borderId="11" xfId="3" applyFont="1" applyFill="1" applyBorder="1"/>
    <xf numFmtId="0" fontId="2" fillId="4" borderId="5" xfId="3" applyFont="1" applyFill="1" applyBorder="1"/>
    <xf numFmtId="0" fontId="10" fillId="4" borderId="5" xfId="3" applyFont="1" applyFill="1" applyBorder="1" applyAlignment="1">
      <alignment horizontal="center"/>
    </xf>
    <xf numFmtId="0" fontId="10" fillId="4" borderId="8" xfId="3" applyFont="1" applyFill="1" applyBorder="1" applyAlignment="1">
      <alignment horizontal="center"/>
    </xf>
    <xf numFmtId="0" fontId="10" fillId="4" borderId="9" xfId="3" applyFont="1" applyFill="1" applyBorder="1"/>
    <xf numFmtId="0" fontId="10" fillId="4" borderId="7" xfId="3" applyFont="1" applyFill="1" applyBorder="1"/>
    <xf numFmtId="0" fontId="10" fillId="4" borderId="7" xfId="3" applyFont="1" applyFill="1" applyBorder="1" applyAlignment="1">
      <alignment horizontal="center"/>
    </xf>
    <xf numFmtId="164" fontId="10" fillId="4" borderId="7" xfId="3" applyNumberFormat="1" applyFont="1" applyFill="1" applyBorder="1" applyAlignment="1">
      <alignment horizontal="center"/>
    </xf>
    <xf numFmtId="165" fontId="10" fillId="4" borderId="7" xfId="3" applyNumberFormat="1" applyFont="1" applyFill="1" applyBorder="1" applyAlignment="1">
      <alignment horizontal="center"/>
    </xf>
    <xf numFmtId="10" fontId="10" fillId="4" borderId="7" xfId="3" applyNumberFormat="1" applyFont="1" applyFill="1" applyBorder="1" applyAlignment="1">
      <alignment horizontal="center"/>
    </xf>
    <xf numFmtId="0" fontId="10" fillId="4" borderId="10" xfId="3" applyFont="1" applyFill="1" applyBorder="1" applyAlignment="1">
      <alignment horizontal="center"/>
    </xf>
    <xf numFmtId="165" fontId="2" fillId="0" borderId="0" xfId="3" applyNumberFormat="1" applyFont="1" applyFill="1" applyBorder="1"/>
    <xf numFmtId="3" fontId="2" fillId="0" borderId="0" xfId="4" applyNumberFormat="1" applyFont="1" applyFill="1" applyBorder="1"/>
    <xf numFmtId="3" fontId="2" fillId="4" borderId="6" xfId="4" applyNumberFormat="1" applyFont="1" applyFill="1" applyBorder="1"/>
    <xf numFmtId="165" fontId="2" fillId="0" borderId="7" xfId="3" applyNumberFormat="1" applyFont="1" applyFill="1" applyBorder="1"/>
    <xf numFmtId="166" fontId="2" fillId="0" borderId="7" xfId="4" applyNumberFormat="1" applyFont="1" applyFill="1" applyBorder="1"/>
    <xf numFmtId="3" fontId="2" fillId="4" borderId="10" xfId="4" applyNumberFormat="1" applyFont="1" applyFill="1" applyBorder="1"/>
    <xf numFmtId="0" fontId="20" fillId="4" borderId="1" xfId="3" applyFont="1" applyFill="1" applyBorder="1"/>
    <xf numFmtId="0" fontId="20" fillId="4" borderId="2" xfId="3" applyFont="1" applyFill="1" applyBorder="1"/>
    <xf numFmtId="165" fontId="20" fillId="4" borderId="2" xfId="3" applyNumberFormat="1" applyFont="1" applyFill="1" applyBorder="1"/>
    <xf numFmtId="165" fontId="20" fillId="4" borderId="3" xfId="3" applyNumberFormat="1" applyFont="1" applyFill="1" applyBorder="1"/>
    <xf numFmtId="0" fontId="21" fillId="0" borderId="0" xfId="3" applyFont="1" applyFill="1"/>
    <xf numFmtId="0" fontId="20" fillId="0" borderId="4" xfId="3" applyFont="1" applyFill="1" applyBorder="1"/>
    <xf numFmtId="0" fontId="20" fillId="0" borderId="0" xfId="3" applyFont="1" applyFill="1" applyBorder="1"/>
    <xf numFmtId="165" fontId="20" fillId="0" borderId="0" xfId="3" applyNumberFormat="1" applyFont="1" applyFill="1" applyBorder="1"/>
    <xf numFmtId="165" fontId="20" fillId="0" borderId="6" xfId="3" applyNumberFormat="1" applyFont="1" applyFill="1" applyBorder="1"/>
    <xf numFmtId="0" fontId="10" fillId="4" borderId="1" xfId="3" applyFont="1" applyFill="1" applyBorder="1"/>
    <xf numFmtId="0" fontId="2" fillId="4" borderId="2" xfId="3" applyFont="1" applyFill="1" applyBorder="1"/>
    <xf numFmtId="166" fontId="2" fillId="0" borderId="0" xfId="4" applyNumberFormat="1" applyFont="1" applyFill="1" applyBorder="1"/>
    <xf numFmtId="166" fontId="2" fillId="0" borderId="6" xfId="4" applyNumberFormat="1" applyFont="1" applyFill="1" applyBorder="1"/>
    <xf numFmtId="0" fontId="10" fillId="4" borderId="12" xfId="3" applyFont="1" applyFill="1" applyBorder="1" applyAlignment="1">
      <alignment horizontal="center"/>
    </xf>
    <xf numFmtId="0" fontId="10" fillId="4" borderId="13" xfId="3" applyFont="1" applyFill="1" applyBorder="1" applyAlignment="1">
      <alignment horizontal="center"/>
    </xf>
    <xf numFmtId="0" fontId="21" fillId="0" borderId="0" xfId="3" applyFont="1"/>
    <xf numFmtId="167" fontId="20" fillId="4" borderId="2" xfId="3" applyNumberFormat="1" applyFont="1" applyFill="1" applyBorder="1"/>
    <xf numFmtId="167" fontId="20" fillId="4" borderId="3" xfId="3" applyNumberFormat="1" applyFont="1" applyFill="1" applyBorder="1"/>
    <xf numFmtId="0" fontId="20" fillId="0" borderId="4" xfId="3" applyFont="1" applyBorder="1" applyAlignment="1">
      <alignment horizontal="left"/>
    </xf>
    <xf numFmtId="0" fontId="20" fillId="0" borderId="0" xfId="3" applyFont="1" applyBorder="1" applyAlignment="1">
      <alignment horizontal="left"/>
    </xf>
    <xf numFmtId="167" fontId="20" fillId="0" borderId="0" xfId="3" applyNumberFormat="1" applyFont="1" applyFill="1" applyBorder="1" applyAlignment="1">
      <alignment horizontal="right"/>
    </xf>
    <xf numFmtId="166" fontId="20" fillId="0" borderId="0" xfId="4" applyNumberFormat="1" applyFont="1" applyFill="1" applyBorder="1"/>
    <xf numFmtId="3" fontId="20" fillId="0" borderId="6" xfId="3" applyNumberFormat="1" applyFont="1" applyFill="1" applyBorder="1"/>
    <xf numFmtId="0" fontId="2" fillId="0" borderId="11" xfId="3" applyFont="1" applyBorder="1"/>
    <xf numFmtId="0" fontId="2" fillId="0" borderId="0" xfId="3" applyFont="1" applyBorder="1"/>
    <xf numFmtId="9" fontId="2" fillId="0" borderId="0" xfId="3" applyNumberFormat="1" applyFont="1" applyFill="1" applyBorder="1"/>
    <xf numFmtId="3" fontId="2" fillId="0" borderId="6" xfId="4" applyNumberFormat="1" applyFont="1" applyFill="1" applyBorder="1"/>
    <xf numFmtId="0" fontId="10" fillId="4" borderId="14" xfId="3" applyFont="1" applyFill="1" applyBorder="1"/>
    <xf numFmtId="0" fontId="10" fillId="4" borderId="15" xfId="3" applyFont="1" applyFill="1" applyBorder="1"/>
    <xf numFmtId="168" fontId="10" fillId="4" borderId="15" xfId="3" applyNumberFormat="1" applyFont="1" applyFill="1" applyBorder="1"/>
    <xf numFmtId="165" fontId="10" fillId="4" borderId="15" xfId="3" applyNumberFormat="1" applyFont="1" applyFill="1" applyBorder="1"/>
    <xf numFmtId="166" fontId="10" fillId="4" borderId="15" xfId="4" applyNumberFormat="1" applyFont="1" applyFill="1" applyBorder="1"/>
    <xf numFmtId="3" fontId="10" fillId="4" borderId="16" xfId="4" applyNumberFormat="1" applyFont="1" applyFill="1" applyBorder="1"/>
    <xf numFmtId="0" fontId="22" fillId="0" borderId="0" xfId="0" applyFont="1" applyFill="1" applyBorder="1"/>
    <xf numFmtId="3" fontId="22" fillId="0" borderId="0" xfId="0" applyNumberFormat="1" applyFont="1" applyFill="1" applyBorder="1"/>
    <xf numFmtId="0" fontId="0" fillId="0" borderId="0" xfId="0" applyFill="1"/>
    <xf numFmtId="3" fontId="0" fillId="0" borderId="0" xfId="0" applyNumberFormat="1" applyFill="1"/>
    <xf numFmtId="0" fontId="20" fillId="0" borderId="9" xfId="3" applyFont="1" applyBorder="1" applyAlignment="1">
      <alignment horizontal="left"/>
    </xf>
    <xf numFmtId="0" fontId="20" fillId="0" borderId="7" xfId="3" applyFont="1" applyBorder="1" applyAlignment="1">
      <alignment horizontal="left"/>
    </xf>
    <xf numFmtId="167" fontId="20" fillId="0" borderId="2" xfId="3" applyNumberFormat="1" applyFont="1" applyFill="1" applyBorder="1" applyAlignment="1">
      <alignment horizontal="right"/>
    </xf>
    <xf numFmtId="167" fontId="20" fillId="0" borderId="3" xfId="3" applyNumberFormat="1" applyFont="1" applyFill="1" applyBorder="1" applyAlignment="1">
      <alignment horizontal="right"/>
    </xf>
    <xf numFmtId="0" fontId="2" fillId="0" borderId="17" xfId="3" applyFont="1" applyBorder="1"/>
    <xf numFmtId="0" fontId="2" fillId="0" borderId="18" xfId="3" applyFont="1" applyBorder="1"/>
    <xf numFmtId="165" fontId="2" fillId="0" borderId="18" xfId="3" applyNumberFormat="1" applyFont="1" applyFill="1" applyBorder="1"/>
    <xf numFmtId="9" fontId="2" fillId="0" borderId="18" xfId="3" applyNumberFormat="1" applyFont="1" applyFill="1" applyBorder="1"/>
    <xf numFmtId="166" fontId="2" fillId="0" borderId="18" xfId="4" applyNumberFormat="1" applyFont="1" applyFill="1" applyBorder="1"/>
    <xf numFmtId="166" fontId="2" fillId="0" borderId="19" xfId="4" applyNumberFormat="1" applyFont="1" applyFill="1" applyBorder="1"/>
    <xf numFmtId="0" fontId="10" fillId="4" borderId="20" xfId="3" applyFont="1" applyFill="1" applyBorder="1"/>
    <xf numFmtId="0" fontId="10" fillId="4" borderId="21" xfId="3" applyFont="1" applyFill="1" applyBorder="1"/>
    <xf numFmtId="168" fontId="10" fillId="4" borderId="21" xfId="3" applyNumberFormat="1" applyFont="1" applyFill="1" applyBorder="1"/>
    <xf numFmtId="165" fontId="10" fillId="4" borderId="21" xfId="3" applyNumberFormat="1" applyFont="1" applyFill="1" applyBorder="1"/>
    <xf numFmtId="166" fontId="10" fillId="4" borderId="21" xfId="4" applyNumberFormat="1" applyFont="1" applyFill="1" applyBorder="1"/>
    <xf numFmtId="3" fontId="10" fillId="4" borderId="22" xfId="4" applyNumberFormat="1" applyFont="1" applyFill="1" applyBorder="1"/>
    <xf numFmtId="168" fontId="10" fillId="4" borderId="7" xfId="3" applyNumberFormat="1" applyFont="1" applyFill="1" applyBorder="1"/>
    <xf numFmtId="165" fontId="10" fillId="4" borderId="7" xfId="3" applyNumberFormat="1" applyFont="1" applyFill="1" applyBorder="1"/>
    <xf numFmtId="166" fontId="10" fillId="4" borderId="7" xfId="4" applyNumberFormat="1" applyFont="1" applyFill="1" applyBorder="1"/>
    <xf numFmtId="166" fontId="10" fillId="4" borderId="10" xfId="4" applyNumberFormat="1" applyFont="1" applyFill="1" applyBorder="1"/>
    <xf numFmtId="0" fontId="10" fillId="0" borderId="0" xfId="3" applyFont="1" applyFill="1" applyBorder="1"/>
    <xf numFmtId="168" fontId="10" fillId="0" borderId="0" xfId="3" applyNumberFormat="1" applyFont="1" applyFill="1" applyBorder="1"/>
    <xf numFmtId="165" fontId="10" fillId="0" borderId="0" xfId="3" applyNumberFormat="1" applyFont="1" applyFill="1" applyBorder="1"/>
    <xf numFmtId="166" fontId="10" fillId="0" borderId="0" xfId="4" applyNumberFormat="1" applyFont="1" applyFill="1" applyBorder="1"/>
    <xf numFmtId="0" fontId="15" fillId="0" borderId="0" xfId="3" applyFont="1" applyBorder="1"/>
    <xf numFmtId="3" fontId="15" fillId="4" borderId="0" xfId="3" applyNumberFormat="1" applyFont="1" applyFill="1" applyBorder="1"/>
    <xf numFmtId="3" fontId="15" fillId="4" borderId="6" xfId="3" applyNumberFormat="1" applyFont="1" applyFill="1" applyBorder="1"/>
    <xf numFmtId="0" fontId="15" fillId="0" borderId="4" xfId="3" applyFont="1" applyBorder="1"/>
    <xf numFmtId="0" fontId="2" fillId="3" borderId="5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2" fillId="3" borderId="7" xfId="0" applyFont="1" applyFill="1" applyBorder="1" applyProtection="1">
      <protection locked="0"/>
    </xf>
    <xf numFmtId="9" fontId="19" fillId="3" borderId="10" xfId="1" applyFont="1" applyFill="1" applyBorder="1" applyAlignment="1" applyProtection="1">
      <alignment horizontal="right"/>
      <protection locked="0"/>
    </xf>
    <xf numFmtId="0" fontId="2" fillId="3" borderId="4" xfId="3" applyFont="1" applyFill="1" applyBorder="1" applyProtection="1">
      <protection locked="0"/>
    </xf>
    <xf numFmtId="0" fontId="2" fillId="3" borderId="0" xfId="3" applyFont="1" applyFill="1" applyBorder="1" applyProtection="1">
      <protection locked="0"/>
    </xf>
    <xf numFmtId="165" fontId="2" fillId="3" borderId="0" xfId="3" applyNumberFormat="1" applyFont="1" applyFill="1" applyBorder="1" applyProtection="1">
      <protection locked="0"/>
    </xf>
    <xf numFmtId="9" fontId="2" fillId="3" borderId="0" xfId="3" applyNumberFormat="1" applyFont="1" applyFill="1" applyBorder="1" applyProtection="1">
      <protection locked="0"/>
    </xf>
    <xf numFmtId="0" fontId="2" fillId="3" borderId="9" xfId="3" applyFont="1" applyFill="1" applyBorder="1" applyProtection="1">
      <protection locked="0"/>
    </xf>
    <xf numFmtId="0" fontId="2" fillId="0" borderId="7" xfId="3" applyFont="1" applyBorder="1" applyProtection="1">
      <protection locked="0"/>
    </xf>
    <xf numFmtId="165" fontId="2" fillId="0" borderId="7" xfId="3" applyNumberFormat="1" applyFont="1" applyFill="1" applyBorder="1" applyProtection="1">
      <protection locked="0"/>
    </xf>
    <xf numFmtId="9" fontId="2" fillId="0" borderId="7" xfId="3" applyNumberFormat="1" applyFont="1" applyFill="1" applyBorder="1" applyProtection="1">
      <protection locked="0"/>
    </xf>
    <xf numFmtId="165" fontId="2" fillId="3" borderId="7" xfId="3" applyNumberFormat="1" applyFont="1" applyFill="1" applyBorder="1" applyProtection="1">
      <protection locked="0"/>
    </xf>
    <xf numFmtId="0" fontId="2" fillId="0" borderId="4" xfId="3" applyFont="1" applyBorder="1" applyProtection="1">
      <protection locked="0"/>
    </xf>
    <xf numFmtId="0" fontId="2" fillId="0" borderId="0" xfId="3" applyFont="1" applyBorder="1" applyProtection="1">
      <protection locked="0"/>
    </xf>
    <xf numFmtId="165" fontId="2" fillId="0" borderId="0" xfId="3" applyNumberFormat="1" applyFont="1" applyFill="1" applyBorder="1" applyProtection="1">
      <protection locked="0"/>
    </xf>
    <xf numFmtId="0" fontId="2" fillId="0" borderId="9" xfId="3" applyFont="1" applyBorder="1" applyProtection="1">
      <protection locked="0"/>
    </xf>
    <xf numFmtId="0" fontId="15" fillId="0" borderId="0" xfId="3" applyFont="1" applyProtection="1">
      <protection locked="0"/>
    </xf>
    <xf numFmtId="3" fontId="15" fillId="3" borderId="0" xfId="3" applyNumberFormat="1" applyFont="1" applyFill="1" applyBorder="1" applyProtection="1">
      <protection locked="0"/>
    </xf>
    <xf numFmtId="0" fontId="5" fillId="0" borderId="0" xfId="2" applyFont="1" applyBorder="1" applyProtection="1">
      <protection locked="0"/>
    </xf>
    <xf numFmtId="0" fontId="9" fillId="0" borderId="0" xfId="2" applyFont="1" applyProtection="1">
      <protection locked="0"/>
    </xf>
    <xf numFmtId="0" fontId="2" fillId="0" borderId="0" xfId="2" applyProtection="1">
      <protection locked="0"/>
    </xf>
    <xf numFmtId="0" fontId="9" fillId="0" borderId="1" xfId="2" applyFont="1" applyBorder="1" applyProtection="1">
      <protection locked="0"/>
    </xf>
    <xf numFmtId="0" fontId="9" fillId="0" borderId="2" xfId="2" applyFont="1" applyBorder="1" applyAlignment="1" applyProtection="1">
      <alignment horizontal="right"/>
      <protection locked="0"/>
    </xf>
    <xf numFmtId="0" fontId="9" fillId="0" borderId="2" xfId="2" applyFont="1" applyBorder="1" applyProtection="1">
      <protection locked="0"/>
    </xf>
    <xf numFmtId="1" fontId="5" fillId="0" borderId="2" xfId="2" applyNumberFormat="1" applyFont="1" applyBorder="1" applyAlignment="1" applyProtection="1">
      <alignment horizontal="right"/>
      <protection locked="0"/>
    </xf>
    <xf numFmtId="0" fontId="5" fillId="0" borderId="3" xfId="2" applyFont="1" applyFill="1" applyBorder="1" applyAlignment="1" applyProtection="1">
      <alignment horizontal="right"/>
      <protection locked="0"/>
    </xf>
    <xf numFmtId="0" fontId="9" fillId="0" borderId="4" xfId="2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9" fillId="2" borderId="0" xfId="2" applyFont="1" applyFill="1" applyBorder="1" applyProtection="1">
      <protection locked="0"/>
    </xf>
    <xf numFmtId="0" fontId="9" fillId="0" borderId="0" xfId="2" applyFont="1" applyBorder="1" applyProtection="1">
      <protection locked="0"/>
    </xf>
    <xf numFmtId="3" fontId="5" fillId="2" borderId="6" xfId="2" applyNumberFormat="1" applyFont="1" applyFill="1" applyBorder="1" applyProtection="1">
      <protection locked="0"/>
    </xf>
    <xf numFmtId="0" fontId="10" fillId="0" borderId="0" xfId="2" applyFont="1" applyBorder="1" applyProtection="1">
      <protection locked="0"/>
    </xf>
    <xf numFmtId="0" fontId="9" fillId="0" borderId="9" xfId="2" applyFont="1" applyFill="1" applyBorder="1" applyProtection="1">
      <protection locked="0"/>
    </xf>
    <xf numFmtId="3" fontId="5" fillId="2" borderId="10" xfId="2" applyNumberFormat="1" applyFont="1" applyFill="1" applyBorder="1" applyProtection="1">
      <protection locked="0"/>
    </xf>
    <xf numFmtId="0" fontId="5" fillId="0" borderId="0" xfId="2" applyFont="1" applyFill="1" applyBorder="1" applyProtection="1">
      <protection locked="0"/>
    </xf>
    <xf numFmtId="0" fontId="5" fillId="0" borderId="5" xfId="2" applyFont="1" applyBorder="1" applyProtection="1">
      <protection locked="0"/>
    </xf>
    <xf numFmtId="0" fontId="9" fillId="0" borderId="5" xfId="2" applyFont="1" applyBorder="1" applyProtection="1">
      <protection locked="0"/>
    </xf>
    <xf numFmtId="3" fontId="5" fillId="0" borderId="5" xfId="2" applyNumberFormat="1" applyFont="1" applyBorder="1" applyProtection="1">
      <protection locked="0"/>
    </xf>
    <xf numFmtId="3" fontId="5" fillId="0" borderId="0" xfId="2" applyNumberFormat="1" applyFont="1" applyBorder="1" applyProtection="1">
      <protection locked="0"/>
    </xf>
    <xf numFmtId="3" fontId="10" fillId="0" borderId="0" xfId="2" applyNumberFormat="1" applyFont="1" applyBorder="1" applyProtection="1">
      <protection locked="0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2" applyBorder="1" applyProtection="1">
      <protection locked="0"/>
    </xf>
    <xf numFmtId="0" fontId="11" fillId="2" borderId="0" xfId="2" applyFont="1" applyFill="1" applyBorder="1" applyProtection="1">
      <protection locked="0"/>
    </xf>
    <xf numFmtId="0" fontId="9" fillId="2" borderId="0" xfId="0" applyFont="1" applyFill="1" applyProtection="1">
      <protection locked="0"/>
    </xf>
    <xf numFmtId="0" fontId="2" fillId="2" borderId="7" xfId="2" applyFill="1" applyBorder="1" applyProtection="1">
      <protection locked="0"/>
    </xf>
    <xf numFmtId="0" fontId="9" fillId="2" borderId="7" xfId="0" applyFont="1" applyFill="1" applyBorder="1" applyProtection="1">
      <protection locked="0"/>
    </xf>
    <xf numFmtId="0" fontId="11" fillId="0" borderId="0" xfId="2" applyFont="1" applyProtection="1">
      <protection locked="0"/>
    </xf>
    <xf numFmtId="0" fontId="0" fillId="2" borderId="0" xfId="0" applyFill="1" applyProtection="1">
      <protection locked="0"/>
    </xf>
    <xf numFmtId="0" fontId="0" fillId="2" borderId="7" xfId="0" applyFill="1" applyBorder="1" applyProtection="1">
      <protection locked="0"/>
    </xf>
    <xf numFmtId="0" fontId="12" fillId="0" borderId="0" xfId="0" applyFont="1" applyProtection="1">
      <protection locked="0"/>
    </xf>
    <xf numFmtId="0" fontId="2" fillId="2" borderId="0" xfId="2" applyFill="1" applyProtection="1">
      <protection locked="0"/>
    </xf>
    <xf numFmtId="0" fontId="9" fillId="2" borderId="7" xfId="2" applyFont="1" applyFill="1" applyBorder="1" applyProtection="1">
      <protection locked="0"/>
    </xf>
    <xf numFmtId="0" fontId="2" fillId="2" borderId="0" xfId="2" applyFill="1" applyBorder="1" applyProtection="1">
      <protection locked="0"/>
    </xf>
    <xf numFmtId="0" fontId="3" fillId="0" borderId="0" xfId="2" applyFont="1" applyBorder="1" applyProtection="1"/>
    <xf numFmtId="0" fontId="4" fillId="0" borderId="0" xfId="2" applyFont="1" applyBorder="1" applyProtection="1"/>
    <xf numFmtId="14" fontId="5" fillId="0" borderId="0" xfId="2" applyNumberFormat="1" applyFont="1" applyFill="1" applyBorder="1" applyProtection="1"/>
    <xf numFmtId="0" fontId="6" fillId="0" borderId="0" xfId="2" applyFont="1" applyFill="1" applyBorder="1" applyAlignment="1" applyProtection="1">
      <alignment horizontal="right"/>
    </xf>
    <xf numFmtId="0" fontId="2" fillId="0" borderId="0" xfId="2" applyBorder="1" applyProtection="1"/>
    <xf numFmtId="0" fontId="2" fillId="0" borderId="0" xfId="2" applyProtection="1"/>
    <xf numFmtId="0" fontId="7" fillId="0" borderId="0" xfId="2" applyFont="1" applyBorder="1" applyProtection="1"/>
    <xf numFmtId="0" fontId="7" fillId="0" borderId="0" xfId="2" applyFont="1" applyProtection="1"/>
    <xf numFmtId="0" fontId="8" fillId="0" borderId="0" xfId="2" applyFont="1" applyFill="1" applyBorder="1" applyProtection="1"/>
    <xf numFmtId="0" fontId="6" fillId="0" borderId="0" xfId="2" applyFont="1" applyBorder="1" applyProtection="1"/>
    <xf numFmtId="0" fontId="5" fillId="0" borderId="0" xfId="2" applyFont="1" applyBorder="1" applyProtection="1"/>
    <xf numFmtId="0" fontId="9" fillId="0" borderId="0" xfId="2" applyFont="1" applyProtection="1"/>
    <xf numFmtId="0" fontId="5" fillId="0" borderId="0" xfId="0" applyFont="1" applyBorder="1" applyProtection="1"/>
    <xf numFmtId="0" fontId="9" fillId="2" borderId="0" xfId="2" applyFont="1" applyFill="1" applyProtection="1"/>
    <xf numFmtId="0" fontId="2" fillId="2" borderId="0" xfId="2" applyFill="1" applyProtection="1"/>
    <xf numFmtId="0" fontId="5" fillId="0" borderId="0" xfId="3" applyFont="1" applyBorder="1" applyProtection="1"/>
    <xf numFmtId="0" fontId="9" fillId="0" borderId="0" xfId="2" applyFont="1" applyFill="1" applyProtection="1"/>
    <xf numFmtId="0" fontId="5" fillId="0" borderId="0" xfId="0" applyFont="1" applyFill="1" applyBorder="1" applyProtection="1"/>
    <xf numFmtId="0" fontId="9" fillId="0" borderId="0" xfId="2" applyFont="1" applyFill="1" applyBorder="1" applyProtection="1"/>
    <xf numFmtId="0" fontId="9" fillId="0" borderId="0" xfId="2" applyFont="1" applyBorder="1" applyProtection="1"/>
    <xf numFmtId="0" fontId="9" fillId="0" borderId="1" xfId="2" applyFont="1" applyBorder="1" applyProtection="1"/>
    <xf numFmtId="0" fontId="9" fillId="0" borderId="2" xfId="2" applyFont="1" applyBorder="1" applyAlignment="1" applyProtection="1">
      <alignment horizontal="right"/>
    </xf>
    <xf numFmtId="0" fontId="5" fillId="0" borderId="2" xfId="2" applyFont="1" applyFill="1" applyBorder="1" applyAlignment="1" applyProtection="1">
      <alignment horizontal="right"/>
    </xf>
    <xf numFmtId="0" fontId="5" fillId="0" borderId="3" xfId="2" applyFont="1" applyFill="1" applyBorder="1" applyAlignment="1" applyProtection="1">
      <alignment horizontal="right"/>
    </xf>
    <xf numFmtId="0" fontId="5" fillId="0" borderId="4" xfId="2" applyFont="1" applyBorder="1" applyProtection="1"/>
    <xf numFmtId="0" fontId="9" fillId="0" borderId="5" xfId="2" applyFont="1" applyBorder="1" applyProtection="1"/>
    <xf numFmtId="0" fontId="9" fillId="0" borderId="6" xfId="2" applyFont="1" applyBorder="1" applyProtection="1"/>
    <xf numFmtId="0" fontId="9" fillId="0" borderId="4" xfId="2" applyFont="1" applyBorder="1" applyProtection="1"/>
    <xf numFmtId="0" fontId="2" fillId="0" borderId="0" xfId="2" applyFont="1" applyBorder="1" applyProtection="1"/>
    <xf numFmtId="3" fontId="9" fillId="2" borderId="0" xfId="2" applyNumberFormat="1" applyFont="1" applyFill="1" applyBorder="1" applyProtection="1"/>
    <xf numFmtId="3" fontId="5" fillId="2" borderId="6" xfId="2" applyNumberFormat="1" applyFont="1" applyFill="1" applyBorder="1" applyProtection="1"/>
    <xf numFmtId="0" fontId="10" fillId="0" borderId="0" xfId="2" applyFont="1" applyBorder="1" applyProtection="1"/>
    <xf numFmtId="3" fontId="9" fillId="2" borderId="7" xfId="2" applyNumberFormat="1" applyFont="1" applyFill="1" applyBorder="1" applyProtection="1"/>
    <xf numFmtId="3" fontId="9" fillId="0" borderId="0" xfId="2" applyNumberFormat="1" applyFont="1" applyBorder="1" applyProtection="1"/>
    <xf numFmtId="3" fontId="5" fillId="0" borderId="8" xfId="2" applyNumberFormat="1" applyFont="1" applyBorder="1" applyProtection="1"/>
    <xf numFmtId="0" fontId="5" fillId="0" borderId="9" xfId="2" applyFont="1" applyBorder="1" applyProtection="1"/>
    <xf numFmtId="9" fontId="9" fillId="2" borderId="7" xfId="2" applyNumberFormat="1" applyFont="1" applyFill="1" applyBorder="1" applyAlignment="1" applyProtection="1">
      <alignment horizontal="right"/>
    </xf>
    <xf numFmtId="0" fontId="9" fillId="0" borderId="7" xfId="2" applyFont="1" applyBorder="1" applyProtection="1"/>
    <xf numFmtId="3" fontId="5" fillId="2" borderId="10" xfId="2" applyNumberFormat="1" applyFont="1" applyFill="1" applyBorder="1" applyProtection="1"/>
    <xf numFmtId="0" fontId="5" fillId="0" borderId="0" xfId="2" applyFont="1" applyFill="1" applyBorder="1" applyProtection="1"/>
    <xf numFmtId="3" fontId="5" fillId="0" borderId="0" xfId="2" applyNumberFormat="1" applyFont="1" applyBorder="1" applyProtection="1"/>
    <xf numFmtId="3" fontId="5" fillId="0" borderId="0" xfId="2" applyNumberFormat="1" applyFont="1" applyProtection="1"/>
    <xf numFmtId="3" fontId="9" fillId="0" borderId="0" xfId="2" applyNumberFormat="1" applyFont="1" applyBorder="1" applyProtection="1">
      <protection locked="0"/>
    </xf>
    <xf numFmtId="0" fontId="6" fillId="3" borderId="0" xfId="0" applyFont="1" applyFill="1" applyAlignment="1" applyProtection="1">
      <alignment horizontal="left"/>
      <protection locked="0"/>
    </xf>
    <xf numFmtId="165" fontId="2" fillId="3" borderId="9" xfId="0" applyNumberFormat="1" applyFont="1" applyFill="1" applyBorder="1" applyAlignment="1" applyProtection="1">
      <alignment horizontal="center"/>
      <protection locked="0"/>
    </xf>
    <xf numFmtId="165" fontId="2" fillId="3" borderId="7" xfId="0" applyNumberFormat="1" applyFont="1" applyFill="1" applyBorder="1" applyAlignment="1" applyProtection="1">
      <alignment horizontal="center"/>
      <protection locked="0"/>
    </xf>
    <xf numFmtId="165" fontId="2" fillId="3" borderId="10" xfId="0" applyNumberFormat="1" applyFont="1" applyFill="1" applyBorder="1" applyAlignment="1" applyProtection="1">
      <alignment horizontal="center"/>
      <protection locked="0"/>
    </xf>
    <xf numFmtId="0" fontId="21" fillId="0" borderId="1" xfId="3" applyFont="1" applyBorder="1"/>
    <xf numFmtId="0" fontId="15" fillId="0" borderId="2" xfId="3" applyFont="1" applyBorder="1"/>
    <xf numFmtId="3" fontId="21" fillId="4" borderId="2" xfId="3" applyNumberFormat="1" applyFont="1" applyFill="1" applyBorder="1"/>
    <xf numFmtId="3" fontId="21" fillId="4" borderId="3" xfId="3" applyNumberFormat="1" applyFont="1" applyFill="1" applyBorder="1"/>
    <xf numFmtId="0" fontId="23" fillId="0" borderId="1" xfId="3" applyFont="1" applyBorder="1"/>
    <xf numFmtId="0" fontId="15" fillId="0" borderId="3" xfId="3" applyFont="1" applyBorder="1"/>
    <xf numFmtId="9" fontId="12" fillId="3" borderId="8" xfId="1" applyFont="1" applyFill="1" applyBorder="1" applyAlignment="1" applyProtection="1">
      <alignment horizontal="right"/>
      <protection locked="0"/>
    </xf>
    <xf numFmtId="164" fontId="12" fillId="3" borderId="6" xfId="1" applyNumberFormat="1" applyFont="1" applyFill="1" applyBorder="1" applyAlignment="1" applyProtection="1">
      <alignment horizontal="right"/>
      <protection locked="0"/>
    </xf>
    <xf numFmtId="3" fontId="12" fillId="3" borderId="6" xfId="3" applyNumberFormat="1" applyFont="1" applyFill="1" applyBorder="1" applyAlignment="1" applyProtection="1">
      <alignment horizontal="right"/>
      <protection locked="0"/>
    </xf>
    <xf numFmtId="0" fontId="15" fillId="5" borderId="0" xfId="3" applyFont="1" applyFill="1"/>
    <xf numFmtId="0" fontId="10" fillId="5" borderId="0" xfId="0" applyFont="1" applyFill="1" applyBorder="1"/>
    <xf numFmtId="0" fontId="2" fillId="5" borderId="0" xfId="0" applyFont="1" applyFill="1"/>
    <xf numFmtId="0" fontId="2" fillId="5" borderId="0" xfId="3" applyFont="1" applyFill="1"/>
    <xf numFmtId="165" fontId="2" fillId="5" borderId="0" xfId="0" applyNumberFormat="1" applyFont="1" applyFill="1" applyBorder="1" applyAlignment="1" applyProtection="1">
      <alignment horizontal="center"/>
      <protection locked="0"/>
    </xf>
    <xf numFmtId="0" fontId="23" fillId="0" borderId="0" xfId="3" applyFont="1"/>
    <xf numFmtId="0" fontId="6" fillId="0" borderId="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2" fillId="0" borderId="4" xfId="3" applyFont="1" applyBorder="1" applyAlignment="1" applyProtection="1">
      <alignment horizontal="left"/>
      <protection locked="0"/>
    </xf>
    <xf numFmtId="0" fontId="2" fillId="0" borderId="0" xfId="3" applyFont="1" applyBorder="1" applyAlignment="1" applyProtection="1">
      <alignment horizontal="left"/>
      <protection locked="0"/>
    </xf>
    <xf numFmtId="167" fontId="2" fillId="3" borderId="0" xfId="4" applyNumberFormat="1" applyFont="1" applyFill="1" applyBorder="1" applyAlignment="1" applyProtection="1">
      <alignment horizontal="right"/>
      <protection locked="0"/>
    </xf>
    <xf numFmtId="167" fontId="2" fillId="3" borderId="6" xfId="4" applyNumberFormat="1" applyFont="1" applyFill="1" applyBorder="1" applyAlignment="1" applyProtection="1">
      <alignment horizontal="right"/>
      <protection locked="0"/>
    </xf>
    <xf numFmtId="0" fontId="2" fillId="0" borderId="9" xfId="3" applyFont="1" applyBorder="1" applyAlignment="1" applyProtection="1">
      <alignment horizontal="left"/>
      <protection locked="0"/>
    </xf>
    <xf numFmtId="0" fontId="2" fillId="0" borderId="7" xfId="3" applyFont="1" applyBorder="1" applyAlignment="1" applyProtection="1">
      <alignment horizontal="left"/>
      <protection locked="0"/>
    </xf>
    <xf numFmtId="167" fontId="2" fillId="3" borderId="7" xfId="4" applyNumberFormat="1" applyFont="1" applyFill="1" applyBorder="1" applyAlignment="1" applyProtection="1">
      <alignment horizontal="right"/>
      <protection locked="0"/>
    </xf>
    <xf numFmtId="167" fontId="2" fillId="3" borderId="10" xfId="4" applyNumberFormat="1" applyFont="1" applyFill="1" applyBorder="1" applyAlignment="1" applyProtection="1">
      <alignment horizontal="right"/>
      <protection locked="0"/>
    </xf>
  </cellXfs>
  <cellStyles count="5">
    <cellStyle name="Normal" xfId="0" builtinId="0"/>
    <cellStyle name="Normal 2" xfId="3" xr:uid="{00000000-0005-0000-0000-000001000000}"/>
    <cellStyle name="Normal 3" xfId="2" xr:uid="{00000000-0005-0000-0000-000002000000}"/>
    <cellStyle name="Procent" xfId="1" builtinId="5"/>
    <cellStyle name="Valuta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5"/>
  <sheetViews>
    <sheetView workbookViewId="0">
      <selection activeCell="O24" sqref="O24:O25"/>
    </sheetView>
  </sheetViews>
  <sheetFormatPr baseColWidth="10" defaultColWidth="9.1640625" defaultRowHeight="13" x14ac:dyDescent="0.15"/>
  <cols>
    <col min="1" max="1" width="24.5" style="1" customWidth="1"/>
    <col min="2" max="2" width="11.33203125" style="1" customWidth="1"/>
    <col min="3" max="3" width="9.1640625" style="1"/>
    <col min="4" max="5" width="13.6640625" style="1" bestFit="1" customWidth="1"/>
    <col min="6" max="8" width="13.5" style="1" bestFit="1" customWidth="1"/>
    <col min="9" max="9" width="14.6640625" style="1" bestFit="1" customWidth="1"/>
    <col min="10" max="16384" width="9.1640625" style="1"/>
  </cols>
  <sheetData>
    <row r="1" spans="1:9" ht="20" x14ac:dyDescent="0.2">
      <c r="A1" s="181"/>
      <c r="B1" s="182"/>
      <c r="C1" s="182"/>
      <c r="D1" s="183"/>
      <c r="E1" s="182"/>
      <c r="F1" s="184"/>
      <c r="G1" s="185"/>
      <c r="H1" s="186"/>
      <c r="I1" s="186"/>
    </row>
    <row r="2" spans="1:9" ht="16" x14ac:dyDescent="0.2">
      <c r="A2" s="187"/>
      <c r="B2" s="188"/>
      <c r="C2" s="188"/>
      <c r="D2" s="188"/>
      <c r="E2" s="188"/>
      <c r="F2" s="188"/>
      <c r="G2" s="186"/>
      <c r="H2" s="186"/>
      <c r="I2" s="186"/>
    </row>
    <row r="3" spans="1:9" ht="18" x14ac:dyDescent="0.2">
      <c r="A3" s="243" t="s">
        <v>105</v>
      </c>
      <c r="B3" s="244"/>
      <c r="C3" s="244"/>
      <c r="D3" s="244"/>
      <c r="E3" s="244"/>
      <c r="F3" s="244"/>
      <c r="G3" s="244"/>
      <c r="H3" s="244"/>
      <c r="I3" s="245"/>
    </row>
    <row r="4" spans="1:9" ht="18" x14ac:dyDescent="0.2">
      <c r="A4" s="189"/>
      <c r="B4" s="190"/>
      <c r="C4" s="190"/>
      <c r="D4" s="190"/>
      <c r="E4" s="190"/>
      <c r="F4" s="190"/>
      <c r="G4" s="186"/>
      <c r="H4" s="186"/>
      <c r="I4" s="186"/>
    </row>
    <row r="5" spans="1:9" ht="14" x14ac:dyDescent="0.15">
      <c r="A5" s="191"/>
      <c r="B5" s="192"/>
      <c r="C5" s="192"/>
      <c r="D5" s="192"/>
      <c r="E5" s="192"/>
      <c r="F5" s="192"/>
      <c r="G5" s="186"/>
      <c r="H5" s="186"/>
      <c r="I5" s="186"/>
    </row>
    <row r="6" spans="1:9" ht="14" x14ac:dyDescent="0.15">
      <c r="A6" s="193" t="s">
        <v>0</v>
      </c>
      <c r="B6" s="194">
        <f>'Kalkylmall allmän'!C3</f>
        <v>0</v>
      </c>
      <c r="C6" s="194"/>
      <c r="D6" s="194"/>
      <c r="E6" s="194"/>
      <c r="F6" s="194"/>
      <c r="G6" s="195"/>
      <c r="H6" s="195"/>
      <c r="I6" s="195"/>
    </row>
    <row r="7" spans="1:9" ht="14" x14ac:dyDescent="0.15">
      <c r="A7" s="193" t="s">
        <v>1</v>
      </c>
      <c r="B7" s="194">
        <f>'Kalkylmall allmän'!C4</f>
        <v>0</v>
      </c>
      <c r="C7" s="194"/>
      <c r="D7" s="194"/>
      <c r="E7" s="194"/>
      <c r="F7" s="194"/>
      <c r="G7" s="195"/>
      <c r="H7" s="195"/>
      <c r="I7" s="195"/>
    </row>
    <row r="8" spans="1:9" ht="14" x14ac:dyDescent="0.15">
      <c r="A8" s="196" t="s">
        <v>2</v>
      </c>
      <c r="B8" s="194">
        <f>'Kalkylmall allmän'!C5</f>
        <v>0</v>
      </c>
      <c r="C8" s="194"/>
      <c r="D8" s="194"/>
      <c r="E8" s="194"/>
      <c r="F8" s="194"/>
      <c r="G8" s="195"/>
      <c r="H8" s="195"/>
      <c r="I8" s="195"/>
    </row>
    <row r="9" spans="1:9" ht="14" x14ac:dyDescent="0.15">
      <c r="A9" s="193" t="s">
        <v>3</v>
      </c>
      <c r="B9" s="194">
        <f>'Kalkylmall allmän'!C6</f>
        <v>0</v>
      </c>
      <c r="C9" s="194"/>
      <c r="D9" s="194"/>
      <c r="E9" s="194"/>
      <c r="F9" s="194"/>
      <c r="G9" s="195"/>
      <c r="H9" s="195"/>
      <c r="I9" s="195"/>
    </row>
    <row r="10" spans="1:9" ht="14" x14ac:dyDescent="0.15">
      <c r="A10" s="198" t="s">
        <v>4</v>
      </c>
      <c r="B10" s="194">
        <f>'Kalkylmall allmän'!C7</f>
        <v>0</v>
      </c>
      <c r="C10" s="194"/>
      <c r="D10" s="194"/>
      <c r="E10" s="194"/>
      <c r="F10" s="194"/>
      <c r="G10" s="195"/>
      <c r="H10" s="195"/>
      <c r="I10" s="195"/>
    </row>
    <row r="11" spans="1:9" ht="14" x14ac:dyDescent="0.15">
      <c r="A11" s="185"/>
      <c r="B11" s="192"/>
      <c r="C11" s="192"/>
      <c r="D11" s="197"/>
      <c r="E11" s="199"/>
      <c r="F11" s="199"/>
      <c r="G11" s="186"/>
      <c r="H11" s="186"/>
      <c r="I11" s="186"/>
    </row>
    <row r="12" spans="1:9" ht="14" x14ac:dyDescent="0.15">
      <c r="A12" s="200"/>
      <c r="B12" s="192"/>
      <c r="C12" s="192"/>
      <c r="D12" s="192"/>
      <c r="E12" s="192"/>
      <c r="F12" s="192"/>
      <c r="G12" s="186"/>
      <c r="H12" s="186"/>
      <c r="I12" s="186"/>
    </row>
    <row r="13" spans="1:9" ht="14" x14ac:dyDescent="0.15">
      <c r="A13" s="191" t="s">
        <v>5</v>
      </c>
      <c r="B13" s="192"/>
      <c r="C13" s="192"/>
      <c r="D13" s="192"/>
      <c r="E13" s="192"/>
      <c r="F13" s="192"/>
      <c r="G13" s="186"/>
      <c r="H13" s="186"/>
      <c r="I13" s="186"/>
    </row>
    <row r="14" spans="1:9" ht="14" x14ac:dyDescent="0.15">
      <c r="A14" s="191"/>
      <c r="B14" s="192"/>
      <c r="C14" s="192"/>
      <c r="D14" s="192"/>
      <c r="E14" s="192"/>
      <c r="F14" s="192"/>
      <c r="G14" s="186"/>
      <c r="H14" s="186"/>
      <c r="I14" s="186"/>
    </row>
    <row r="15" spans="1:9" ht="14" x14ac:dyDescent="0.15">
      <c r="A15" s="201"/>
      <c r="B15" s="202"/>
      <c r="C15" s="202" t="s">
        <v>6</v>
      </c>
      <c r="D15" s="203">
        <v>1</v>
      </c>
      <c r="E15" s="203">
        <v>2</v>
      </c>
      <c r="F15" s="203">
        <v>3</v>
      </c>
      <c r="G15" s="203">
        <v>4</v>
      </c>
      <c r="H15" s="203">
        <v>5</v>
      </c>
      <c r="I15" s="204" t="s">
        <v>7</v>
      </c>
    </row>
    <row r="16" spans="1:9" ht="14" x14ac:dyDescent="0.15">
      <c r="A16" s="205" t="s">
        <v>8</v>
      </c>
      <c r="B16" s="206"/>
      <c r="C16" s="206"/>
      <c r="D16" s="206"/>
      <c r="E16" s="206"/>
      <c r="F16" s="206"/>
      <c r="G16" s="200"/>
      <c r="H16" s="200"/>
      <c r="I16" s="207"/>
    </row>
    <row r="17" spans="1:10" ht="14" x14ac:dyDescent="0.15">
      <c r="A17" s="208" t="s">
        <v>9</v>
      </c>
      <c r="B17" s="200"/>
      <c r="C17" s="209"/>
      <c r="D17" s="210">
        <f>'Kalkylmall allmän'!I32</f>
        <v>0</v>
      </c>
      <c r="E17" s="210">
        <f>'Kalkylmall allmän'!I60</f>
        <v>0</v>
      </c>
      <c r="F17" s="210">
        <f>'Kalkylmall allmän'!I87</f>
        <v>0</v>
      </c>
      <c r="G17" s="210">
        <f>'Kalkylmall allmän'!I114</f>
        <v>0</v>
      </c>
      <c r="H17" s="210">
        <f>'Kalkylmall allmän'!I141</f>
        <v>0</v>
      </c>
      <c r="I17" s="211">
        <f>SUM(D17:H17)</f>
        <v>0</v>
      </c>
    </row>
    <row r="18" spans="1:10" ht="14" x14ac:dyDescent="0.15">
      <c r="A18" s="208" t="s">
        <v>10</v>
      </c>
      <c r="B18" s="200"/>
      <c r="C18" s="212"/>
      <c r="D18" s="210">
        <f>'Kalkylmall allmän'!M41</f>
        <v>0</v>
      </c>
      <c r="E18" s="210">
        <f>'Kalkylmall allmän'!M69</f>
        <v>0</v>
      </c>
      <c r="F18" s="210">
        <f>'Kalkylmall allmän'!M96</f>
        <v>0</v>
      </c>
      <c r="G18" s="210">
        <f>'Kalkylmall allmän'!M123</f>
        <v>0</v>
      </c>
      <c r="H18" s="210">
        <f>'Kalkylmall allmän'!M150</f>
        <v>0</v>
      </c>
      <c r="I18" s="211">
        <f>SUM(D18:H18)</f>
        <v>0</v>
      </c>
    </row>
    <row r="19" spans="1:10" ht="14" x14ac:dyDescent="0.15">
      <c r="A19" s="208" t="s">
        <v>11</v>
      </c>
      <c r="B19" s="200"/>
      <c r="C19" s="209"/>
      <c r="D19" s="210">
        <f>'Kalkylmall allmän'!M45</f>
        <v>0</v>
      </c>
      <c r="E19" s="210">
        <f>'Kalkylmall allmän'!M73</f>
        <v>0</v>
      </c>
      <c r="F19" s="210">
        <f>'Kalkylmall allmän'!M100</f>
        <v>0</v>
      </c>
      <c r="G19" s="210">
        <f>'Kalkylmall allmän'!M127</f>
        <v>0</v>
      </c>
      <c r="H19" s="210">
        <f>'Kalkylmall allmän'!M154</f>
        <v>0</v>
      </c>
      <c r="I19" s="211">
        <f>SUM(D19:H19)</f>
        <v>0</v>
      </c>
    </row>
    <row r="20" spans="1:10" ht="14" x14ac:dyDescent="0.15">
      <c r="A20" s="208" t="s">
        <v>12</v>
      </c>
      <c r="B20" s="200"/>
      <c r="C20" s="200"/>
      <c r="D20" s="213">
        <f>'Kalkylmall allmän'!K32</f>
        <v>0</v>
      </c>
      <c r="E20" s="213">
        <f>'Kalkylmall allmän'!K60</f>
        <v>0</v>
      </c>
      <c r="F20" s="213">
        <f>'Kalkylmall allmän'!K87</f>
        <v>0</v>
      </c>
      <c r="G20" s="213">
        <f>'Kalkylmall allmän'!K114</f>
        <v>0</v>
      </c>
      <c r="H20" s="213">
        <f>'Kalkylmall allmän'!K141</f>
        <v>0</v>
      </c>
      <c r="I20" s="211">
        <f>SUM(D20:H20)</f>
        <v>0</v>
      </c>
    </row>
    <row r="21" spans="1:10" ht="14" x14ac:dyDescent="0.15">
      <c r="A21" s="208" t="s">
        <v>13</v>
      </c>
      <c r="B21" s="200"/>
      <c r="C21" s="200"/>
      <c r="D21" s="214">
        <f>SUM(D17:D20)</f>
        <v>0</v>
      </c>
      <c r="E21" s="214">
        <f>SUM(E17:E20)</f>
        <v>0</v>
      </c>
      <c r="F21" s="214">
        <f>SUM(F17:F20)</f>
        <v>0</v>
      </c>
      <c r="G21" s="214">
        <f>SUM(G17:G20)</f>
        <v>0</v>
      </c>
      <c r="H21" s="214">
        <f t="shared" ref="H21" si="0">SUM(H17:H20)</f>
        <v>0</v>
      </c>
      <c r="I21" s="215">
        <f>SUM(I17:I20)</f>
        <v>0</v>
      </c>
    </row>
    <row r="22" spans="1:10" ht="14" x14ac:dyDescent="0.15">
      <c r="A22" s="208"/>
      <c r="B22" s="200"/>
      <c r="C22" s="200"/>
      <c r="D22" s="214"/>
      <c r="E22" s="214"/>
      <c r="F22" s="200"/>
      <c r="G22" s="200"/>
      <c r="H22" s="200"/>
      <c r="I22" s="207"/>
    </row>
    <row r="23" spans="1:10" ht="14" x14ac:dyDescent="0.15">
      <c r="A23" s="216" t="s">
        <v>14</v>
      </c>
      <c r="B23" s="217"/>
      <c r="C23" s="218"/>
      <c r="D23" s="213">
        <f>'Kalkylmall allmän'!L32</f>
        <v>0</v>
      </c>
      <c r="E23" s="213">
        <f>'Kalkylmall allmän'!L60</f>
        <v>0</v>
      </c>
      <c r="F23" s="213">
        <f>'Kalkylmall allmän'!L87</f>
        <v>0</v>
      </c>
      <c r="G23" s="213">
        <f>'Kalkylmall allmän'!L114</f>
        <v>0</v>
      </c>
      <c r="H23" s="213">
        <f>'Kalkylmall allmän'!L141</f>
        <v>0</v>
      </c>
      <c r="I23" s="219">
        <f>SUM(D23:H23)</f>
        <v>0</v>
      </c>
    </row>
    <row r="24" spans="1:10" ht="14" x14ac:dyDescent="0.15">
      <c r="A24" s="220" t="s">
        <v>15</v>
      </c>
      <c r="B24" s="191"/>
      <c r="C24" s="192"/>
      <c r="D24" s="221">
        <f t="shared" ref="D24:H24" si="1">D21+D23</f>
        <v>0</v>
      </c>
      <c r="E24" s="221">
        <f t="shared" si="1"/>
        <v>0</v>
      </c>
      <c r="F24" s="221">
        <f t="shared" si="1"/>
        <v>0</v>
      </c>
      <c r="G24" s="221">
        <f t="shared" si="1"/>
        <v>0</v>
      </c>
      <c r="H24" s="221">
        <f t="shared" si="1"/>
        <v>0</v>
      </c>
      <c r="I24" s="222">
        <f>I21+I23</f>
        <v>0</v>
      </c>
    </row>
    <row r="25" spans="1:10" x14ac:dyDescent="0.15">
      <c r="A25" s="185"/>
      <c r="B25" s="186"/>
      <c r="C25" s="186"/>
      <c r="D25" s="186"/>
      <c r="E25" s="186"/>
      <c r="F25" s="186"/>
      <c r="G25" s="186"/>
      <c r="H25" s="186"/>
      <c r="I25" s="186"/>
    </row>
    <row r="26" spans="1:10" ht="14" x14ac:dyDescent="0.15">
      <c r="A26" s="156"/>
      <c r="B26" s="156"/>
      <c r="C26" s="146"/>
      <c r="D26" s="156"/>
      <c r="E26" s="223"/>
      <c r="F26" s="223"/>
      <c r="G26" s="223"/>
      <c r="H26" s="223"/>
      <c r="I26" s="147"/>
      <c r="J26" s="147"/>
    </row>
    <row r="27" spans="1:10" ht="14" x14ac:dyDescent="0.15">
      <c r="A27" s="145" t="s">
        <v>16</v>
      </c>
      <c r="B27" s="146"/>
      <c r="C27" s="146"/>
      <c r="D27" s="146"/>
      <c r="E27" s="146"/>
      <c r="F27" s="146"/>
      <c r="G27" s="146"/>
      <c r="H27" s="146"/>
      <c r="I27" s="147"/>
      <c r="J27" s="147"/>
    </row>
    <row r="28" spans="1:10" ht="14" x14ac:dyDescent="0.15">
      <c r="A28" s="145"/>
      <c r="B28" s="146"/>
      <c r="C28" s="146"/>
      <c r="D28" s="146"/>
      <c r="E28" s="146"/>
      <c r="F28" s="146"/>
      <c r="G28" s="146"/>
      <c r="H28" s="146"/>
      <c r="I28" s="147"/>
      <c r="J28" s="147"/>
    </row>
    <row r="29" spans="1:10" ht="14" x14ac:dyDescent="0.15">
      <c r="A29" s="148"/>
      <c r="B29" s="149" t="s">
        <v>17</v>
      </c>
      <c r="C29" s="150"/>
      <c r="D29" s="151">
        <f t="shared" ref="D29:H29" si="2">D15</f>
        <v>1</v>
      </c>
      <c r="E29" s="151">
        <f t="shared" si="2"/>
        <v>2</v>
      </c>
      <c r="F29" s="151">
        <f t="shared" si="2"/>
        <v>3</v>
      </c>
      <c r="G29" s="151">
        <f t="shared" si="2"/>
        <v>4</v>
      </c>
      <c r="H29" s="151">
        <f t="shared" si="2"/>
        <v>5</v>
      </c>
      <c r="I29" s="152" t="s">
        <v>7</v>
      </c>
      <c r="J29" s="147"/>
    </row>
    <row r="30" spans="1:10" ht="14" x14ac:dyDescent="0.15">
      <c r="A30" s="153" t="s">
        <v>18</v>
      </c>
      <c r="B30" s="155"/>
      <c r="C30" s="156"/>
      <c r="D30" s="3"/>
      <c r="E30" s="3"/>
      <c r="F30" s="3"/>
      <c r="G30" s="3"/>
      <c r="H30" s="3"/>
      <c r="I30" s="157">
        <f>SUM(D30:H30)</f>
        <v>0</v>
      </c>
      <c r="J30" s="147"/>
    </row>
    <row r="31" spans="1:10" ht="14" x14ac:dyDescent="0.15">
      <c r="A31" s="153" t="s">
        <v>18</v>
      </c>
      <c r="B31" s="155"/>
      <c r="C31" s="156"/>
      <c r="D31" s="3"/>
      <c r="E31" s="3"/>
      <c r="F31" s="155"/>
      <c r="G31" s="155"/>
      <c r="H31" s="155"/>
      <c r="I31" s="157">
        <f>SUM(D31:H31)</f>
        <v>0</v>
      </c>
      <c r="J31" s="147"/>
    </row>
    <row r="32" spans="1:10" ht="14" x14ac:dyDescent="0.15">
      <c r="A32" s="153" t="s">
        <v>19</v>
      </c>
      <c r="B32" s="155"/>
      <c r="C32" s="158"/>
      <c r="D32" s="3"/>
      <c r="E32" s="3"/>
      <c r="F32" s="155"/>
      <c r="G32" s="155"/>
      <c r="H32" s="155"/>
      <c r="I32" s="157">
        <f>SUM(D32:H32)</f>
        <v>0</v>
      </c>
      <c r="J32" s="147"/>
    </row>
    <row r="33" spans="1:10" ht="14" x14ac:dyDescent="0.15">
      <c r="A33" s="153" t="s">
        <v>19</v>
      </c>
      <c r="B33" s="155"/>
      <c r="C33" s="158"/>
      <c r="D33" s="3"/>
      <c r="E33" s="3"/>
      <c r="F33" s="155"/>
      <c r="G33" s="155"/>
      <c r="H33" s="155"/>
      <c r="I33" s="157">
        <f>SUM(D33:H33)</f>
        <v>0</v>
      </c>
      <c r="J33" s="147"/>
    </row>
    <row r="34" spans="1:10" ht="14" x14ac:dyDescent="0.15">
      <c r="A34" s="159" t="s">
        <v>94</v>
      </c>
      <c r="B34" s="154" t="s">
        <v>95</v>
      </c>
      <c r="C34" s="156"/>
      <c r="D34" s="3">
        <f>D24-SUM(D30:D33)</f>
        <v>0</v>
      </c>
      <c r="E34" s="3">
        <f t="shared" ref="E34:G34" si="3">E24-SUM(E30:E33)</f>
        <v>0</v>
      </c>
      <c r="F34" s="3">
        <f t="shared" si="3"/>
        <v>0</v>
      </c>
      <c r="G34" s="3">
        <f t="shared" si="3"/>
        <v>0</v>
      </c>
      <c r="H34" s="3">
        <f>H24-SUM(H30:H33)</f>
        <v>0</v>
      </c>
      <c r="I34" s="160">
        <f>SUM(D34:H34)</f>
        <v>0</v>
      </c>
      <c r="J34" s="147"/>
    </row>
    <row r="35" spans="1:10" ht="14" x14ac:dyDescent="0.15">
      <c r="A35" s="161" t="s">
        <v>20</v>
      </c>
      <c r="B35" s="162"/>
      <c r="C35" s="163"/>
      <c r="D35" s="164">
        <f>SUM(D30:D34)</f>
        <v>0</v>
      </c>
      <c r="E35" s="164">
        <f t="shared" ref="E35:H35" si="4">SUM(E30:E34)</f>
        <v>0</v>
      </c>
      <c r="F35" s="164">
        <f t="shared" si="4"/>
        <v>0</v>
      </c>
      <c r="G35" s="164">
        <f t="shared" si="4"/>
        <v>0</v>
      </c>
      <c r="H35" s="164">
        <f t="shared" si="4"/>
        <v>0</v>
      </c>
      <c r="I35" s="165">
        <f>SUM(I30:I34)</f>
        <v>0</v>
      </c>
      <c r="J35" s="147"/>
    </row>
    <row r="36" spans="1:10" ht="14" x14ac:dyDescent="0.15">
      <c r="A36" s="161"/>
      <c r="B36" s="145"/>
      <c r="C36" s="156"/>
      <c r="D36" s="165"/>
      <c r="E36" s="165"/>
      <c r="F36" s="165"/>
      <c r="G36" s="165"/>
      <c r="H36" s="165"/>
      <c r="I36" s="166"/>
      <c r="J36" s="147"/>
    </row>
    <row r="37" spans="1:10" ht="14" x14ac:dyDescent="0.15">
      <c r="A37" s="161"/>
      <c r="B37" s="145"/>
      <c r="C37" s="156"/>
      <c r="D37" s="165"/>
      <c r="E37" s="165"/>
      <c r="F37" s="165"/>
      <c r="G37" s="165"/>
      <c r="H37" s="165"/>
      <c r="I37" s="166"/>
      <c r="J37" s="147"/>
    </row>
    <row r="38" spans="1:10" ht="15" x14ac:dyDescent="0.2">
      <c r="A38" s="156" t="s">
        <v>21</v>
      </c>
      <c r="B38" s="145"/>
      <c r="C38" s="156"/>
      <c r="D38" s="167" t="s">
        <v>22</v>
      </c>
      <c r="E38" s="167"/>
      <c r="F38" s="167"/>
      <c r="G38" s="168"/>
      <c r="H38" s="169"/>
      <c r="I38" s="147"/>
      <c r="J38" s="147"/>
    </row>
    <row r="39" spans="1:10" ht="14" x14ac:dyDescent="0.15">
      <c r="A39" s="170"/>
      <c r="B39" s="146"/>
      <c r="C39" s="146"/>
      <c r="D39" s="171"/>
      <c r="E39" s="171"/>
      <c r="F39" s="171"/>
      <c r="G39" s="171"/>
      <c r="H39" s="147"/>
      <c r="I39" s="147"/>
      <c r="J39" s="147"/>
    </row>
    <row r="40" spans="1:10" ht="14" x14ac:dyDescent="0.15">
      <c r="A40" s="172"/>
      <c r="B40" s="146"/>
      <c r="C40" s="146"/>
      <c r="D40" s="173"/>
      <c r="E40" s="173"/>
      <c r="F40" s="173"/>
      <c r="G40" s="173"/>
      <c r="H40" s="147"/>
      <c r="I40" s="147"/>
      <c r="J40" s="147"/>
    </row>
    <row r="41" spans="1:10" ht="15" x14ac:dyDescent="0.2">
      <c r="A41" s="147"/>
      <c r="B41" s="174"/>
      <c r="C41" s="174"/>
      <c r="D41" s="175"/>
      <c r="E41" s="175"/>
      <c r="F41" s="175"/>
      <c r="G41" s="175"/>
      <c r="H41" s="147"/>
      <c r="I41" s="147"/>
      <c r="J41" s="147"/>
    </row>
    <row r="42" spans="1:10" ht="15" x14ac:dyDescent="0.2">
      <c r="A42" s="147"/>
      <c r="B42" s="147"/>
      <c r="C42" s="147"/>
      <c r="D42" s="173"/>
      <c r="E42" s="173"/>
      <c r="F42" s="176"/>
      <c r="G42" s="176"/>
      <c r="H42" s="147"/>
      <c r="I42" s="147"/>
      <c r="J42" s="147"/>
    </row>
    <row r="43" spans="1:10" x14ac:dyDescent="0.15">
      <c r="A43" s="147"/>
      <c r="B43" s="147"/>
      <c r="C43" s="147"/>
      <c r="D43" s="177" t="s">
        <v>23</v>
      </c>
      <c r="E43" s="147"/>
      <c r="F43" s="147"/>
      <c r="G43" s="147"/>
      <c r="H43" s="147"/>
      <c r="I43" s="147"/>
      <c r="J43" s="147"/>
    </row>
    <row r="44" spans="1:10" x14ac:dyDescent="0.15">
      <c r="A44" s="147"/>
      <c r="B44" s="147"/>
      <c r="C44" s="147"/>
      <c r="D44" s="147"/>
      <c r="E44" s="147"/>
      <c r="F44" s="147"/>
      <c r="G44" s="147"/>
      <c r="H44" s="147"/>
      <c r="I44" s="147"/>
      <c r="J44" s="147"/>
    </row>
    <row r="45" spans="1:10" ht="15" x14ac:dyDescent="0.2">
      <c r="A45" s="169"/>
      <c r="B45" s="147"/>
      <c r="C45" s="147"/>
      <c r="D45" s="147"/>
      <c r="E45" s="168"/>
      <c r="F45" s="168"/>
      <c r="G45" s="168"/>
      <c r="H45" s="147"/>
      <c r="I45" s="147"/>
      <c r="J45" s="147"/>
    </row>
    <row r="46" spans="1:10" ht="14" x14ac:dyDescent="0.15">
      <c r="A46" s="156" t="s">
        <v>24</v>
      </c>
      <c r="B46" s="146"/>
      <c r="C46" s="146"/>
      <c r="D46" s="146" t="s">
        <v>25</v>
      </c>
      <c r="E46" s="146"/>
      <c r="F46" s="147"/>
      <c r="G46" s="147"/>
      <c r="H46" s="147"/>
      <c r="I46" s="147"/>
      <c r="J46" s="147"/>
    </row>
    <row r="47" spans="1:10" ht="14" x14ac:dyDescent="0.15">
      <c r="A47" s="155"/>
      <c r="B47" s="2"/>
      <c r="C47" s="146"/>
      <c r="D47" s="2"/>
      <c r="E47" s="2"/>
      <c r="F47" s="2"/>
      <c r="G47" s="178"/>
      <c r="H47" s="147"/>
      <c r="I47" s="147"/>
      <c r="J47" s="147"/>
    </row>
    <row r="48" spans="1:10" ht="14" x14ac:dyDescent="0.15">
      <c r="A48" s="179"/>
      <c r="B48" s="179"/>
      <c r="C48" s="146"/>
      <c r="D48" s="179"/>
      <c r="E48" s="179"/>
      <c r="F48" s="172"/>
      <c r="G48" s="172"/>
      <c r="H48" s="147"/>
      <c r="I48" s="147"/>
      <c r="J48" s="147"/>
    </row>
    <row r="49" spans="1:10" x14ac:dyDescent="0.15">
      <c r="A49" s="180"/>
      <c r="B49" s="178"/>
      <c r="C49" s="147"/>
      <c r="D49" s="178"/>
      <c r="E49" s="178"/>
      <c r="F49" s="178"/>
      <c r="G49" s="178"/>
      <c r="H49" s="147"/>
      <c r="I49" s="147"/>
      <c r="J49" s="147"/>
    </row>
    <row r="50" spans="1:10" ht="14" x14ac:dyDescent="0.15">
      <c r="A50" s="179"/>
      <c r="B50" s="179"/>
      <c r="C50" s="146"/>
      <c r="D50" s="179"/>
      <c r="E50" s="179"/>
      <c r="F50" s="172"/>
      <c r="G50" s="172"/>
      <c r="H50" s="147"/>
      <c r="I50" s="147"/>
      <c r="J50" s="147"/>
    </row>
    <row r="51" spans="1:10" x14ac:dyDescent="0.15">
      <c r="A51" s="169" t="s">
        <v>23</v>
      </c>
      <c r="B51" s="147"/>
      <c r="C51" s="147"/>
      <c r="D51" s="147" t="s">
        <v>23</v>
      </c>
      <c r="E51" s="147"/>
      <c r="F51" s="147"/>
      <c r="G51" s="147"/>
      <c r="H51" s="147"/>
      <c r="I51" s="147"/>
      <c r="J51" s="147"/>
    </row>
    <row r="52" spans="1:10" x14ac:dyDescent="0.15">
      <c r="A52" s="147"/>
      <c r="B52" s="147"/>
      <c r="C52" s="147"/>
      <c r="D52" s="147"/>
      <c r="E52" s="147"/>
      <c r="F52" s="147"/>
      <c r="G52" s="147"/>
      <c r="H52" s="147"/>
      <c r="I52" s="147"/>
      <c r="J52" s="147"/>
    </row>
    <row r="53" spans="1:10" x14ac:dyDescent="0.15">
      <c r="A53" s="147"/>
      <c r="B53" s="147"/>
      <c r="C53" s="147"/>
      <c r="D53" s="147"/>
      <c r="E53" s="147"/>
      <c r="F53" s="147"/>
      <c r="G53" s="147"/>
      <c r="H53" s="147"/>
      <c r="I53" s="147"/>
      <c r="J53" s="147"/>
    </row>
    <row r="54" spans="1:10" x14ac:dyDescent="0.15">
      <c r="A54" s="147"/>
      <c r="B54" s="147"/>
      <c r="C54" s="147"/>
      <c r="D54" s="147"/>
      <c r="E54" s="147"/>
      <c r="F54" s="147"/>
      <c r="G54" s="147"/>
      <c r="H54" s="147"/>
      <c r="I54" s="147"/>
      <c r="J54" s="147"/>
    </row>
    <row r="55" spans="1:10" x14ac:dyDescent="0.15">
      <c r="A55" s="147"/>
      <c r="B55" s="147"/>
      <c r="C55" s="147"/>
      <c r="D55" s="147"/>
      <c r="E55" s="147"/>
      <c r="F55" s="147"/>
      <c r="G55" s="147"/>
      <c r="H55" s="147"/>
      <c r="I55" s="147"/>
      <c r="J55" s="147"/>
    </row>
  </sheetData>
  <mergeCells count="1">
    <mergeCell ref="A3:I3"/>
  </mergeCells>
  <pageMargins left="0.78740157480314965" right="0.78740157480314965" top="0.98425196850393704" bottom="0.98425196850393704" header="0.51181102362204722" footer="0.51181102362204722"/>
  <pageSetup paperSize="9" scale="6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9"/>
  <sheetViews>
    <sheetView tabSelected="1" zoomScale="131" zoomScaleNormal="131" zoomScalePageLayoutView="131" workbookViewId="0">
      <pane xSplit="1" ySplit="19" topLeftCell="B20" activePane="bottomRight" state="frozen"/>
      <selection pane="topRight" activeCell="B1" sqref="B1"/>
      <selection pane="bottomLeft" activeCell="A17" sqref="A17"/>
      <selection pane="bottomRight" activeCell="L7" sqref="L7"/>
    </sheetView>
  </sheetViews>
  <sheetFormatPr baseColWidth="10" defaultColWidth="8.83203125" defaultRowHeight="12" x14ac:dyDescent="0.15"/>
  <cols>
    <col min="1" max="1" width="1.5" style="6" customWidth="1"/>
    <col min="2" max="2" width="24.83203125" style="6" customWidth="1"/>
    <col min="3" max="3" width="10.1640625" style="6" customWidth="1"/>
    <col min="4" max="4" width="9.83203125" style="6" customWidth="1"/>
    <col min="5" max="5" width="10" style="6" customWidth="1"/>
    <col min="6" max="6" width="10.33203125" style="6" customWidth="1"/>
    <col min="7" max="7" width="11.5" style="6" customWidth="1"/>
    <col min="8" max="8" width="14.83203125" style="7" customWidth="1"/>
    <col min="9" max="9" width="10.5" style="7" customWidth="1"/>
    <col min="10" max="10" width="10" style="7" customWidth="1"/>
    <col min="11" max="11" width="9.83203125" style="6" customWidth="1"/>
    <col min="12" max="12" width="8.33203125" style="6" customWidth="1"/>
    <col min="13" max="13" width="20.5" style="6" customWidth="1"/>
    <col min="14" max="14" width="1.1640625" style="6" customWidth="1"/>
    <col min="15" max="15" width="16.5" style="6" customWidth="1"/>
    <col min="16" max="16" width="11.1640625" style="6" customWidth="1"/>
    <col min="17" max="17" width="13.6640625" style="6" customWidth="1"/>
    <col min="18" max="231" width="8.83203125" style="6"/>
    <col min="232" max="232" width="36" style="6" bestFit="1" customWidth="1"/>
    <col min="233" max="233" width="24.5" style="6" customWidth="1"/>
    <col min="234" max="234" width="12.33203125" style="6" bestFit="1" customWidth="1"/>
    <col min="235" max="235" width="8.83203125" style="6" bestFit="1" customWidth="1"/>
    <col min="236" max="236" width="12" style="6" bestFit="1" customWidth="1"/>
    <col min="237" max="237" width="11.5" style="6" bestFit="1" customWidth="1"/>
    <col min="238" max="238" width="18.5" style="6" bestFit="1" customWidth="1"/>
    <col min="239" max="239" width="15.83203125" style="6" bestFit="1" customWidth="1"/>
    <col min="240" max="240" width="19.6640625" style="6" bestFit="1" customWidth="1"/>
    <col min="241" max="241" width="5.5" style="6" customWidth="1"/>
    <col min="242" max="245" width="0" style="6" hidden="1" customWidth="1"/>
    <col min="246" max="246" width="18.33203125" style="6" customWidth="1"/>
    <col min="247" max="247" width="15.1640625" style="6" bestFit="1" customWidth="1"/>
    <col min="248" max="487" width="8.83203125" style="6"/>
    <col min="488" max="488" width="36" style="6" bestFit="1" customWidth="1"/>
    <col min="489" max="489" width="24.5" style="6" customWidth="1"/>
    <col min="490" max="490" width="12.33203125" style="6" bestFit="1" customWidth="1"/>
    <col min="491" max="491" width="8.83203125" style="6" bestFit="1" customWidth="1"/>
    <col min="492" max="492" width="12" style="6" bestFit="1" customWidth="1"/>
    <col min="493" max="493" width="11.5" style="6" bestFit="1" customWidth="1"/>
    <col min="494" max="494" width="18.5" style="6" bestFit="1" customWidth="1"/>
    <col min="495" max="495" width="15.83203125" style="6" bestFit="1" customWidth="1"/>
    <col min="496" max="496" width="19.6640625" style="6" bestFit="1" customWidth="1"/>
    <col min="497" max="497" width="5.5" style="6" customWidth="1"/>
    <col min="498" max="501" width="0" style="6" hidden="1" customWidth="1"/>
    <col min="502" max="502" width="18.33203125" style="6" customWidth="1"/>
    <col min="503" max="503" width="15.1640625" style="6" bestFit="1" customWidth="1"/>
    <col min="504" max="743" width="8.83203125" style="6"/>
    <col min="744" max="744" width="36" style="6" bestFit="1" customWidth="1"/>
    <col min="745" max="745" width="24.5" style="6" customWidth="1"/>
    <col min="746" max="746" width="12.33203125" style="6" bestFit="1" customWidth="1"/>
    <col min="747" max="747" width="8.83203125" style="6" bestFit="1" customWidth="1"/>
    <col min="748" max="748" width="12" style="6" bestFit="1" customWidth="1"/>
    <col min="749" max="749" width="11.5" style="6" bestFit="1" customWidth="1"/>
    <col min="750" max="750" width="18.5" style="6" bestFit="1" customWidth="1"/>
    <col min="751" max="751" width="15.83203125" style="6" bestFit="1" customWidth="1"/>
    <col min="752" max="752" width="19.6640625" style="6" bestFit="1" customWidth="1"/>
    <col min="753" max="753" width="5.5" style="6" customWidth="1"/>
    <col min="754" max="757" width="0" style="6" hidden="1" customWidth="1"/>
    <col min="758" max="758" width="18.33203125" style="6" customWidth="1"/>
    <col min="759" max="759" width="15.1640625" style="6" bestFit="1" customWidth="1"/>
    <col min="760" max="999" width="8.83203125" style="6"/>
    <col min="1000" max="1000" width="36" style="6" bestFit="1" customWidth="1"/>
    <col min="1001" max="1001" width="24.5" style="6" customWidth="1"/>
    <col min="1002" max="1002" width="12.33203125" style="6" bestFit="1" customWidth="1"/>
    <col min="1003" max="1003" width="8.83203125" style="6" bestFit="1" customWidth="1"/>
    <col min="1004" max="1004" width="12" style="6" bestFit="1" customWidth="1"/>
    <col min="1005" max="1005" width="11.5" style="6" bestFit="1" customWidth="1"/>
    <col min="1006" max="1006" width="18.5" style="6" bestFit="1" customWidth="1"/>
    <col min="1007" max="1007" width="15.83203125" style="6" bestFit="1" customWidth="1"/>
    <col min="1008" max="1008" width="19.6640625" style="6" bestFit="1" customWidth="1"/>
    <col min="1009" max="1009" width="5.5" style="6" customWidth="1"/>
    <col min="1010" max="1013" width="0" style="6" hidden="1" customWidth="1"/>
    <col min="1014" max="1014" width="18.33203125" style="6" customWidth="1"/>
    <col min="1015" max="1015" width="15.1640625" style="6" bestFit="1" customWidth="1"/>
    <col min="1016" max="1255" width="8.83203125" style="6"/>
    <col min="1256" max="1256" width="36" style="6" bestFit="1" customWidth="1"/>
    <col min="1257" max="1257" width="24.5" style="6" customWidth="1"/>
    <col min="1258" max="1258" width="12.33203125" style="6" bestFit="1" customWidth="1"/>
    <col min="1259" max="1259" width="8.83203125" style="6" bestFit="1" customWidth="1"/>
    <col min="1260" max="1260" width="12" style="6" bestFit="1" customWidth="1"/>
    <col min="1261" max="1261" width="11.5" style="6" bestFit="1" customWidth="1"/>
    <col min="1262" max="1262" width="18.5" style="6" bestFit="1" customWidth="1"/>
    <col min="1263" max="1263" width="15.83203125" style="6" bestFit="1" customWidth="1"/>
    <col min="1264" max="1264" width="19.6640625" style="6" bestFit="1" customWidth="1"/>
    <col min="1265" max="1265" width="5.5" style="6" customWidth="1"/>
    <col min="1266" max="1269" width="0" style="6" hidden="1" customWidth="1"/>
    <col min="1270" max="1270" width="18.33203125" style="6" customWidth="1"/>
    <col min="1271" max="1271" width="15.1640625" style="6" bestFit="1" customWidth="1"/>
    <col min="1272" max="1511" width="8.83203125" style="6"/>
    <col min="1512" max="1512" width="36" style="6" bestFit="1" customWidth="1"/>
    <col min="1513" max="1513" width="24.5" style="6" customWidth="1"/>
    <col min="1514" max="1514" width="12.33203125" style="6" bestFit="1" customWidth="1"/>
    <col min="1515" max="1515" width="8.83203125" style="6" bestFit="1" customWidth="1"/>
    <col min="1516" max="1516" width="12" style="6" bestFit="1" customWidth="1"/>
    <col min="1517" max="1517" width="11.5" style="6" bestFit="1" customWidth="1"/>
    <col min="1518" max="1518" width="18.5" style="6" bestFit="1" customWidth="1"/>
    <col min="1519" max="1519" width="15.83203125" style="6" bestFit="1" customWidth="1"/>
    <col min="1520" max="1520" width="19.6640625" style="6" bestFit="1" customWidth="1"/>
    <col min="1521" max="1521" width="5.5" style="6" customWidth="1"/>
    <col min="1522" max="1525" width="0" style="6" hidden="1" customWidth="1"/>
    <col min="1526" max="1526" width="18.33203125" style="6" customWidth="1"/>
    <col min="1527" max="1527" width="15.1640625" style="6" bestFit="1" customWidth="1"/>
    <col min="1528" max="1767" width="8.83203125" style="6"/>
    <col min="1768" max="1768" width="36" style="6" bestFit="1" customWidth="1"/>
    <col min="1769" max="1769" width="24.5" style="6" customWidth="1"/>
    <col min="1770" max="1770" width="12.33203125" style="6" bestFit="1" customWidth="1"/>
    <col min="1771" max="1771" width="8.83203125" style="6" bestFit="1" customWidth="1"/>
    <col min="1772" max="1772" width="12" style="6" bestFit="1" customWidth="1"/>
    <col min="1773" max="1773" width="11.5" style="6" bestFit="1" customWidth="1"/>
    <col min="1774" max="1774" width="18.5" style="6" bestFit="1" customWidth="1"/>
    <col min="1775" max="1775" width="15.83203125" style="6" bestFit="1" customWidth="1"/>
    <col min="1776" max="1776" width="19.6640625" style="6" bestFit="1" customWidth="1"/>
    <col min="1777" max="1777" width="5.5" style="6" customWidth="1"/>
    <col min="1778" max="1781" width="0" style="6" hidden="1" customWidth="1"/>
    <col min="1782" max="1782" width="18.33203125" style="6" customWidth="1"/>
    <col min="1783" max="1783" width="15.1640625" style="6" bestFit="1" customWidth="1"/>
    <col min="1784" max="2023" width="8.83203125" style="6"/>
    <col min="2024" max="2024" width="36" style="6" bestFit="1" customWidth="1"/>
    <col min="2025" max="2025" width="24.5" style="6" customWidth="1"/>
    <col min="2026" max="2026" width="12.33203125" style="6" bestFit="1" customWidth="1"/>
    <col min="2027" max="2027" width="8.83203125" style="6" bestFit="1" customWidth="1"/>
    <col min="2028" max="2028" width="12" style="6" bestFit="1" customWidth="1"/>
    <col min="2029" max="2029" width="11.5" style="6" bestFit="1" customWidth="1"/>
    <col min="2030" max="2030" width="18.5" style="6" bestFit="1" customWidth="1"/>
    <col min="2031" max="2031" width="15.83203125" style="6" bestFit="1" customWidth="1"/>
    <col min="2032" max="2032" width="19.6640625" style="6" bestFit="1" customWidth="1"/>
    <col min="2033" max="2033" width="5.5" style="6" customWidth="1"/>
    <col min="2034" max="2037" width="0" style="6" hidden="1" customWidth="1"/>
    <col min="2038" max="2038" width="18.33203125" style="6" customWidth="1"/>
    <col min="2039" max="2039" width="15.1640625" style="6" bestFit="1" customWidth="1"/>
    <col min="2040" max="2279" width="8.83203125" style="6"/>
    <col min="2280" max="2280" width="36" style="6" bestFit="1" customWidth="1"/>
    <col min="2281" max="2281" width="24.5" style="6" customWidth="1"/>
    <col min="2282" max="2282" width="12.33203125" style="6" bestFit="1" customWidth="1"/>
    <col min="2283" max="2283" width="8.83203125" style="6" bestFit="1" customWidth="1"/>
    <col min="2284" max="2284" width="12" style="6" bestFit="1" customWidth="1"/>
    <col min="2285" max="2285" width="11.5" style="6" bestFit="1" customWidth="1"/>
    <col min="2286" max="2286" width="18.5" style="6" bestFit="1" customWidth="1"/>
    <col min="2287" max="2287" width="15.83203125" style="6" bestFit="1" customWidth="1"/>
    <col min="2288" max="2288" width="19.6640625" style="6" bestFit="1" customWidth="1"/>
    <col min="2289" max="2289" width="5.5" style="6" customWidth="1"/>
    <col min="2290" max="2293" width="0" style="6" hidden="1" customWidth="1"/>
    <col min="2294" max="2294" width="18.33203125" style="6" customWidth="1"/>
    <col min="2295" max="2295" width="15.1640625" style="6" bestFit="1" customWidth="1"/>
    <col min="2296" max="2535" width="8.83203125" style="6"/>
    <col min="2536" max="2536" width="36" style="6" bestFit="1" customWidth="1"/>
    <col min="2537" max="2537" width="24.5" style="6" customWidth="1"/>
    <col min="2538" max="2538" width="12.33203125" style="6" bestFit="1" customWidth="1"/>
    <col min="2539" max="2539" width="8.83203125" style="6" bestFit="1" customWidth="1"/>
    <col min="2540" max="2540" width="12" style="6" bestFit="1" customWidth="1"/>
    <col min="2541" max="2541" width="11.5" style="6" bestFit="1" customWidth="1"/>
    <col min="2542" max="2542" width="18.5" style="6" bestFit="1" customWidth="1"/>
    <col min="2543" max="2543" width="15.83203125" style="6" bestFit="1" customWidth="1"/>
    <col min="2544" max="2544" width="19.6640625" style="6" bestFit="1" customWidth="1"/>
    <col min="2545" max="2545" width="5.5" style="6" customWidth="1"/>
    <col min="2546" max="2549" width="0" style="6" hidden="1" customWidth="1"/>
    <col min="2550" max="2550" width="18.33203125" style="6" customWidth="1"/>
    <col min="2551" max="2551" width="15.1640625" style="6" bestFit="1" customWidth="1"/>
    <col min="2552" max="2791" width="8.83203125" style="6"/>
    <col min="2792" max="2792" width="36" style="6" bestFit="1" customWidth="1"/>
    <col min="2793" max="2793" width="24.5" style="6" customWidth="1"/>
    <col min="2794" max="2794" width="12.33203125" style="6" bestFit="1" customWidth="1"/>
    <col min="2795" max="2795" width="8.83203125" style="6" bestFit="1" customWidth="1"/>
    <col min="2796" max="2796" width="12" style="6" bestFit="1" customWidth="1"/>
    <col min="2797" max="2797" width="11.5" style="6" bestFit="1" customWidth="1"/>
    <col min="2798" max="2798" width="18.5" style="6" bestFit="1" customWidth="1"/>
    <col min="2799" max="2799" width="15.83203125" style="6" bestFit="1" customWidth="1"/>
    <col min="2800" max="2800" width="19.6640625" style="6" bestFit="1" customWidth="1"/>
    <col min="2801" max="2801" width="5.5" style="6" customWidth="1"/>
    <col min="2802" max="2805" width="0" style="6" hidden="1" customWidth="1"/>
    <col min="2806" max="2806" width="18.33203125" style="6" customWidth="1"/>
    <col min="2807" max="2807" width="15.1640625" style="6" bestFit="1" customWidth="1"/>
    <col min="2808" max="3047" width="8.83203125" style="6"/>
    <col min="3048" max="3048" width="36" style="6" bestFit="1" customWidth="1"/>
    <col min="3049" max="3049" width="24.5" style="6" customWidth="1"/>
    <col min="3050" max="3050" width="12.33203125" style="6" bestFit="1" customWidth="1"/>
    <col min="3051" max="3051" width="8.83203125" style="6" bestFit="1" customWidth="1"/>
    <col min="3052" max="3052" width="12" style="6" bestFit="1" customWidth="1"/>
    <col min="3053" max="3053" width="11.5" style="6" bestFit="1" customWidth="1"/>
    <col min="3054" max="3054" width="18.5" style="6" bestFit="1" customWidth="1"/>
    <col min="3055" max="3055" width="15.83203125" style="6" bestFit="1" customWidth="1"/>
    <col min="3056" max="3056" width="19.6640625" style="6" bestFit="1" customWidth="1"/>
    <col min="3057" max="3057" width="5.5" style="6" customWidth="1"/>
    <col min="3058" max="3061" width="0" style="6" hidden="1" customWidth="1"/>
    <col min="3062" max="3062" width="18.33203125" style="6" customWidth="1"/>
    <col min="3063" max="3063" width="15.1640625" style="6" bestFit="1" customWidth="1"/>
    <col min="3064" max="3303" width="8.83203125" style="6"/>
    <col min="3304" max="3304" width="36" style="6" bestFit="1" customWidth="1"/>
    <col min="3305" max="3305" width="24.5" style="6" customWidth="1"/>
    <col min="3306" max="3306" width="12.33203125" style="6" bestFit="1" customWidth="1"/>
    <col min="3307" max="3307" width="8.83203125" style="6" bestFit="1" customWidth="1"/>
    <col min="3308" max="3308" width="12" style="6" bestFit="1" customWidth="1"/>
    <col min="3309" max="3309" width="11.5" style="6" bestFit="1" customWidth="1"/>
    <col min="3310" max="3310" width="18.5" style="6" bestFit="1" customWidth="1"/>
    <col min="3311" max="3311" width="15.83203125" style="6" bestFit="1" customWidth="1"/>
    <col min="3312" max="3312" width="19.6640625" style="6" bestFit="1" customWidth="1"/>
    <col min="3313" max="3313" width="5.5" style="6" customWidth="1"/>
    <col min="3314" max="3317" width="0" style="6" hidden="1" customWidth="1"/>
    <col min="3318" max="3318" width="18.33203125" style="6" customWidth="1"/>
    <col min="3319" max="3319" width="15.1640625" style="6" bestFit="1" customWidth="1"/>
    <col min="3320" max="3559" width="8.83203125" style="6"/>
    <col min="3560" max="3560" width="36" style="6" bestFit="1" customWidth="1"/>
    <col min="3561" max="3561" width="24.5" style="6" customWidth="1"/>
    <col min="3562" max="3562" width="12.33203125" style="6" bestFit="1" customWidth="1"/>
    <col min="3563" max="3563" width="8.83203125" style="6" bestFit="1" customWidth="1"/>
    <col min="3564" max="3564" width="12" style="6" bestFit="1" customWidth="1"/>
    <col min="3565" max="3565" width="11.5" style="6" bestFit="1" customWidth="1"/>
    <col min="3566" max="3566" width="18.5" style="6" bestFit="1" customWidth="1"/>
    <col min="3567" max="3567" width="15.83203125" style="6" bestFit="1" customWidth="1"/>
    <col min="3568" max="3568" width="19.6640625" style="6" bestFit="1" customWidth="1"/>
    <col min="3569" max="3569" width="5.5" style="6" customWidth="1"/>
    <col min="3570" max="3573" width="0" style="6" hidden="1" customWidth="1"/>
    <col min="3574" max="3574" width="18.33203125" style="6" customWidth="1"/>
    <col min="3575" max="3575" width="15.1640625" style="6" bestFit="1" customWidth="1"/>
    <col min="3576" max="3815" width="8.83203125" style="6"/>
    <col min="3816" max="3816" width="36" style="6" bestFit="1" customWidth="1"/>
    <col min="3817" max="3817" width="24.5" style="6" customWidth="1"/>
    <col min="3818" max="3818" width="12.33203125" style="6" bestFit="1" customWidth="1"/>
    <col min="3819" max="3819" width="8.83203125" style="6" bestFit="1" customWidth="1"/>
    <col min="3820" max="3820" width="12" style="6" bestFit="1" customWidth="1"/>
    <col min="3821" max="3821" width="11.5" style="6" bestFit="1" customWidth="1"/>
    <col min="3822" max="3822" width="18.5" style="6" bestFit="1" customWidth="1"/>
    <col min="3823" max="3823" width="15.83203125" style="6" bestFit="1" customWidth="1"/>
    <col min="3824" max="3824" width="19.6640625" style="6" bestFit="1" customWidth="1"/>
    <col min="3825" max="3825" width="5.5" style="6" customWidth="1"/>
    <col min="3826" max="3829" width="0" style="6" hidden="1" customWidth="1"/>
    <col min="3830" max="3830" width="18.33203125" style="6" customWidth="1"/>
    <col min="3831" max="3831" width="15.1640625" style="6" bestFit="1" customWidth="1"/>
    <col min="3832" max="4071" width="8.83203125" style="6"/>
    <col min="4072" max="4072" width="36" style="6" bestFit="1" customWidth="1"/>
    <col min="4073" max="4073" width="24.5" style="6" customWidth="1"/>
    <col min="4074" max="4074" width="12.33203125" style="6" bestFit="1" customWidth="1"/>
    <col min="4075" max="4075" width="8.83203125" style="6" bestFit="1" customWidth="1"/>
    <col min="4076" max="4076" width="12" style="6" bestFit="1" customWidth="1"/>
    <col min="4077" max="4077" width="11.5" style="6" bestFit="1" customWidth="1"/>
    <col min="4078" max="4078" width="18.5" style="6" bestFit="1" customWidth="1"/>
    <col min="4079" max="4079" width="15.83203125" style="6" bestFit="1" customWidth="1"/>
    <col min="4080" max="4080" width="19.6640625" style="6" bestFit="1" customWidth="1"/>
    <col min="4081" max="4081" width="5.5" style="6" customWidth="1"/>
    <col min="4082" max="4085" width="0" style="6" hidden="1" customWidth="1"/>
    <col min="4086" max="4086" width="18.33203125" style="6" customWidth="1"/>
    <col min="4087" max="4087" width="15.1640625" style="6" bestFit="1" customWidth="1"/>
    <col min="4088" max="4327" width="8.83203125" style="6"/>
    <col min="4328" max="4328" width="36" style="6" bestFit="1" customWidth="1"/>
    <col min="4329" max="4329" width="24.5" style="6" customWidth="1"/>
    <col min="4330" max="4330" width="12.33203125" style="6" bestFit="1" customWidth="1"/>
    <col min="4331" max="4331" width="8.83203125" style="6" bestFit="1" customWidth="1"/>
    <col min="4332" max="4332" width="12" style="6" bestFit="1" customWidth="1"/>
    <col min="4333" max="4333" width="11.5" style="6" bestFit="1" customWidth="1"/>
    <col min="4334" max="4334" width="18.5" style="6" bestFit="1" customWidth="1"/>
    <col min="4335" max="4335" width="15.83203125" style="6" bestFit="1" customWidth="1"/>
    <col min="4336" max="4336" width="19.6640625" style="6" bestFit="1" customWidth="1"/>
    <col min="4337" max="4337" width="5.5" style="6" customWidth="1"/>
    <col min="4338" max="4341" width="0" style="6" hidden="1" customWidth="1"/>
    <col min="4342" max="4342" width="18.33203125" style="6" customWidth="1"/>
    <col min="4343" max="4343" width="15.1640625" style="6" bestFit="1" customWidth="1"/>
    <col min="4344" max="4583" width="8.83203125" style="6"/>
    <col min="4584" max="4584" width="36" style="6" bestFit="1" customWidth="1"/>
    <col min="4585" max="4585" width="24.5" style="6" customWidth="1"/>
    <col min="4586" max="4586" width="12.33203125" style="6" bestFit="1" customWidth="1"/>
    <col min="4587" max="4587" width="8.83203125" style="6" bestFit="1" customWidth="1"/>
    <col min="4588" max="4588" width="12" style="6" bestFit="1" customWidth="1"/>
    <col min="4589" max="4589" width="11.5" style="6" bestFit="1" customWidth="1"/>
    <col min="4590" max="4590" width="18.5" style="6" bestFit="1" customWidth="1"/>
    <col min="4591" max="4591" width="15.83203125" style="6" bestFit="1" customWidth="1"/>
    <col min="4592" max="4592" width="19.6640625" style="6" bestFit="1" customWidth="1"/>
    <col min="4593" max="4593" width="5.5" style="6" customWidth="1"/>
    <col min="4594" max="4597" width="0" style="6" hidden="1" customWidth="1"/>
    <col min="4598" max="4598" width="18.33203125" style="6" customWidth="1"/>
    <col min="4599" max="4599" width="15.1640625" style="6" bestFit="1" customWidth="1"/>
    <col min="4600" max="4839" width="8.83203125" style="6"/>
    <col min="4840" max="4840" width="36" style="6" bestFit="1" customWidth="1"/>
    <col min="4841" max="4841" width="24.5" style="6" customWidth="1"/>
    <col min="4842" max="4842" width="12.33203125" style="6" bestFit="1" customWidth="1"/>
    <col min="4843" max="4843" width="8.83203125" style="6" bestFit="1" customWidth="1"/>
    <col min="4844" max="4844" width="12" style="6" bestFit="1" customWidth="1"/>
    <col min="4845" max="4845" width="11.5" style="6" bestFit="1" customWidth="1"/>
    <col min="4846" max="4846" width="18.5" style="6" bestFit="1" customWidth="1"/>
    <col min="4847" max="4847" width="15.83203125" style="6" bestFit="1" customWidth="1"/>
    <col min="4848" max="4848" width="19.6640625" style="6" bestFit="1" customWidth="1"/>
    <col min="4849" max="4849" width="5.5" style="6" customWidth="1"/>
    <col min="4850" max="4853" width="0" style="6" hidden="1" customWidth="1"/>
    <col min="4854" max="4854" width="18.33203125" style="6" customWidth="1"/>
    <col min="4855" max="4855" width="15.1640625" style="6" bestFit="1" customWidth="1"/>
    <col min="4856" max="5095" width="8.83203125" style="6"/>
    <col min="5096" max="5096" width="36" style="6" bestFit="1" customWidth="1"/>
    <col min="5097" max="5097" width="24.5" style="6" customWidth="1"/>
    <col min="5098" max="5098" width="12.33203125" style="6" bestFit="1" customWidth="1"/>
    <col min="5099" max="5099" width="8.83203125" style="6" bestFit="1" customWidth="1"/>
    <col min="5100" max="5100" width="12" style="6" bestFit="1" customWidth="1"/>
    <col min="5101" max="5101" width="11.5" style="6" bestFit="1" customWidth="1"/>
    <col min="5102" max="5102" width="18.5" style="6" bestFit="1" customWidth="1"/>
    <col min="5103" max="5103" width="15.83203125" style="6" bestFit="1" customWidth="1"/>
    <col min="5104" max="5104" width="19.6640625" style="6" bestFit="1" customWidth="1"/>
    <col min="5105" max="5105" width="5.5" style="6" customWidth="1"/>
    <col min="5106" max="5109" width="0" style="6" hidden="1" customWidth="1"/>
    <col min="5110" max="5110" width="18.33203125" style="6" customWidth="1"/>
    <col min="5111" max="5111" width="15.1640625" style="6" bestFit="1" customWidth="1"/>
    <col min="5112" max="5351" width="8.83203125" style="6"/>
    <col min="5352" max="5352" width="36" style="6" bestFit="1" customWidth="1"/>
    <col min="5353" max="5353" width="24.5" style="6" customWidth="1"/>
    <col min="5354" max="5354" width="12.33203125" style="6" bestFit="1" customWidth="1"/>
    <col min="5355" max="5355" width="8.83203125" style="6" bestFit="1" customWidth="1"/>
    <col min="5356" max="5356" width="12" style="6" bestFit="1" customWidth="1"/>
    <col min="5357" max="5357" width="11.5" style="6" bestFit="1" customWidth="1"/>
    <col min="5358" max="5358" width="18.5" style="6" bestFit="1" customWidth="1"/>
    <col min="5359" max="5359" width="15.83203125" style="6" bestFit="1" customWidth="1"/>
    <col min="5360" max="5360" width="19.6640625" style="6" bestFit="1" customWidth="1"/>
    <col min="5361" max="5361" width="5.5" style="6" customWidth="1"/>
    <col min="5362" max="5365" width="0" style="6" hidden="1" customWidth="1"/>
    <col min="5366" max="5366" width="18.33203125" style="6" customWidth="1"/>
    <col min="5367" max="5367" width="15.1640625" style="6" bestFit="1" customWidth="1"/>
    <col min="5368" max="5607" width="8.83203125" style="6"/>
    <col min="5608" max="5608" width="36" style="6" bestFit="1" customWidth="1"/>
    <col min="5609" max="5609" width="24.5" style="6" customWidth="1"/>
    <col min="5610" max="5610" width="12.33203125" style="6" bestFit="1" customWidth="1"/>
    <col min="5611" max="5611" width="8.83203125" style="6" bestFit="1" customWidth="1"/>
    <col min="5612" max="5612" width="12" style="6" bestFit="1" customWidth="1"/>
    <col min="5613" max="5613" width="11.5" style="6" bestFit="1" customWidth="1"/>
    <col min="5614" max="5614" width="18.5" style="6" bestFit="1" customWidth="1"/>
    <col min="5615" max="5615" width="15.83203125" style="6" bestFit="1" customWidth="1"/>
    <col min="5616" max="5616" width="19.6640625" style="6" bestFit="1" customWidth="1"/>
    <col min="5617" max="5617" width="5.5" style="6" customWidth="1"/>
    <col min="5618" max="5621" width="0" style="6" hidden="1" customWidth="1"/>
    <col min="5622" max="5622" width="18.33203125" style="6" customWidth="1"/>
    <col min="5623" max="5623" width="15.1640625" style="6" bestFit="1" customWidth="1"/>
    <col min="5624" max="5863" width="8.83203125" style="6"/>
    <col min="5864" max="5864" width="36" style="6" bestFit="1" customWidth="1"/>
    <col min="5865" max="5865" width="24.5" style="6" customWidth="1"/>
    <col min="5866" max="5866" width="12.33203125" style="6" bestFit="1" customWidth="1"/>
    <col min="5867" max="5867" width="8.83203125" style="6" bestFit="1" customWidth="1"/>
    <col min="5868" max="5868" width="12" style="6" bestFit="1" customWidth="1"/>
    <col min="5869" max="5869" width="11.5" style="6" bestFit="1" customWidth="1"/>
    <col min="5870" max="5870" width="18.5" style="6" bestFit="1" customWidth="1"/>
    <col min="5871" max="5871" width="15.83203125" style="6" bestFit="1" customWidth="1"/>
    <col min="5872" max="5872" width="19.6640625" style="6" bestFit="1" customWidth="1"/>
    <col min="5873" max="5873" width="5.5" style="6" customWidth="1"/>
    <col min="5874" max="5877" width="0" style="6" hidden="1" customWidth="1"/>
    <col min="5878" max="5878" width="18.33203125" style="6" customWidth="1"/>
    <col min="5879" max="5879" width="15.1640625" style="6" bestFit="1" customWidth="1"/>
    <col min="5880" max="6119" width="8.83203125" style="6"/>
    <col min="6120" max="6120" width="36" style="6" bestFit="1" customWidth="1"/>
    <col min="6121" max="6121" width="24.5" style="6" customWidth="1"/>
    <col min="6122" max="6122" width="12.33203125" style="6" bestFit="1" customWidth="1"/>
    <col min="6123" max="6123" width="8.83203125" style="6" bestFit="1" customWidth="1"/>
    <col min="6124" max="6124" width="12" style="6" bestFit="1" customWidth="1"/>
    <col min="6125" max="6125" width="11.5" style="6" bestFit="1" customWidth="1"/>
    <col min="6126" max="6126" width="18.5" style="6" bestFit="1" customWidth="1"/>
    <col min="6127" max="6127" width="15.83203125" style="6" bestFit="1" customWidth="1"/>
    <col min="6128" max="6128" width="19.6640625" style="6" bestFit="1" customWidth="1"/>
    <col min="6129" max="6129" width="5.5" style="6" customWidth="1"/>
    <col min="6130" max="6133" width="0" style="6" hidden="1" customWidth="1"/>
    <col min="6134" max="6134" width="18.33203125" style="6" customWidth="1"/>
    <col min="6135" max="6135" width="15.1640625" style="6" bestFit="1" customWidth="1"/>
    <col min="6136" max="6375" width="8.83203125" style="6"/>
    <col min="6376" max="6376" width="36" style="6" bestFit="1" customWidth="1"/>
    <col min="6377" max="6377" width="24.5" style="6" customWidth="1"/>
    <col min="6378" max="6378" width="12.33203125" style="6" bestFit="1" customWidth="1"/>
    <col min="6379" max="6379" width="8.83203125" style="6" bestFit="1" customWidth="1"/>
    <col min="6380" max="6380" width="12" style="6" bestFit="1" customWidth="1"/>
    <col min="6381" max="6381" width="11.5" style="6" bestFit="1" customWidth="1"/>
    <col min="6382" max="6382" width="18.5" style="6" bestFit="1" customWidth="1"/>
    <col min="6383" max="6383" width="15.83203125" style="6" bestFit="1" customWidth="1"/>
    <col min="6384" max="6384" width="19.6640625" style="6" bestFit="1" customWidth="1"/>
    <col min="6385" max="6385" width="5.5" style="6" customWidth="1"/>
    <col min="6386" max="6389" width="0" style="6" hidden="1" customWidth="1"/>
    <col min="6390" max="6390" width="18.33203125" style="6" customWidth="1"/>
    <col min="6391" max="6391" width="15.1640625" style="6" bestFit="1" customWidth="1"/>
    <col min="6392" max="6631" width="8.83203125" style="6"/>
    <col min="6632" max="6632" width="36" style="6" bestFit="1" customWidth="1"/>
    <col min="6633" max="6633" width="24.5" style="6" customWidth="1"/>
    <col min="6634" max="6634" width="12.33203125" style="6" bestFit="1" customWidth="1"/>
    <col min="6635" max="6635" width="8.83203125" style="6" bestFit="1" customWidth="1"/>
    <col min="6636" max="6636" width="12" style="6" bestFit="1" customWidth="1"/>
    <col min="6637" max="6637" width="11.5" style="6" bestFit="1" customWidth="1"/>
    <col min="6638" max="6638" width="18.5" style="6" bestFit="1" customWidth="1"/>
    <col min="6639" max="6639" width="15.83203125" style="6" bestFit="1" customWidth="1"/>
    <col min="6640" max="6640" width="19.6640625" style="6" bestFit="1" customWidth="1"/>
    <col min="6641" max="6641" width="5.5" style="6" customWidth="1"/>
    <col min="6642" max="6645" width="0" style="6" hidden="1" customWidth="1"/>
    <col min="6646" max="6646" width="18.33203125" style="6" customWidth="1"/>
    <col min="6647" max="6647" width="15.1640625" style="6" bestFit="1" customWidth="1"/>
    <col min="6648" max="6887" width="8.83203125" style="6"/>
    <col min="6888" max="6888" width="36" style="6" bestFit="1" customWidth="1"/>
    <col min="6889" max="6889" width="24.5" style="6" customWidth="1"/>
    <col min="6890" max="6890" width="12.33203125" style="6" bestFit="1" customWidth="1"/>
    <col min="6891" max="6891" width="8.83203125" style="6" bestFit="1" customWidth="1"/>
    <col min="6892" max="6892" width="12" style="6" bestFit="1" customWidth="1"/>
    <col min="6893" max="6893" width="11.5" style="6" bestFit="1" customWidth="1"/>
    <col min="6894" max="6894" width="18.5" style="6" bestFit="1" customWidth="1"/>
    <col min="6895" max="6895" width="15.83203125" style="6" bestFit="1" customWidth="1"/>
    <col min="6896" max="6896" width="19.6640625" style="6" bestFit="1" customWidth="1"/>
    <col min="6897" max="6897" width="5.5" style="6" customWidth="1"/>
    <col min="6898" max="6901" width="0" style="6" hidden="1" customWidth="1"/>
    <col min="6902" max="6902" width="18.33203125" style="6" customWidth="1"/>
    <col min="6903" max="6903" width="15.1640625" style="6" bestFit="1" customWidth="1"/>
    <col min="6904" max="7143" width="8.83203125" style="6"/>
    <col min="7144" max="7144" width="36" style="6" bestFit="1" customWidth="1"/>
    <col min="7145" max="7145" width="24.5" style="6" customWidth="1"/>
    <col min="7146" max="7146" width="12.33203125" style="6" bestFit="1" customWidth="1"/>
    <col min="7147" max="7147" width="8.83203125" style="6" bestFit="1" customWidth="1"/>
    <col min="7148" max="7148" width="12" style="6" bestFit="1" customWidth="1"/>
    <col min="7149" max="7149" width="11.5" style="6" bestFit="1" customWidth="1"/>
    <col min="7150" max="7150" width="18.5" style="6" bestFit="1" customWidth="1"/>
    <col min="7151" max="7151" width="15.83203125" style="6" bestFit="1" customWidth="1"/>
    <col min="7152" max="7152" width="19.6640625" style="6" bestFit="1" customWidth="1"/>
    <col min="7153" max="7153" width="5.5" style="6" customWidth="1"/>
    <col min="7154" max="7157" width="0" style="6" hidden="1" customWidth="1"/>
    <col min="7158" max="7158" width="18.33203125" style="6" customWidth="1"/>
    <col min="7159" max="7159" width="15.1640625" style="6" bestFit="1" customWidth="1"/>
    <col min="7160" max="7399" width="8.83203125" style="6"/>
    <col min="7400" max="7400" width="36" style="6" bestFit="1" customWidth="1"/>
    <col min="7401" max="7401" width="24.5" style="6" customWidth="1"/>
    <col min="7402" max="7402" width="12.33203125" style="6" bestFit="1" customWidth="1"/>
    <col min="7403" max="7403" width="8.83203125" style="6" bestFit="1" customWidth="1"/>
    <col min="7404" max="7404" width="12" style="6" bestFit="1" customWidth="1"/>
    <col min="7405" max="7405" width="11.5" style="6" bestFit="1" customWidth="1"/>
    <col min="7406" max="7406" width="18.5" style="6" bestFit="1" customWidth="1"/>
    <col min="7407" max="7407" width="15.83203125" style="6" bestFit="1" customWidth="1"/>
    <col min="7408" max="7408" width="19.6640625" style="6" bestFit="1" customWidth="1"/>
    <col min="7409" max="7409" width="5.5" style="6" customWidth="1"/>
    <col min="7410" max="7413" width="0" style="6" hidden="1" customWidth="1"/>
    <col min="7414" max="7414" width="18.33203125" style="6" customWidth="1"/>
    <col min="7415" max="7415" width="15.1640625" style="6" bestFit="1" customWidth="1"/>
    <col min="7416" max="7655" width="8.83203125" style="6"/>
    <col min="7656" max="7656" width="36" style="6" bestFit="1" customWidth="1"/>
    <col min="7657" max="7657" width="24.5" style="6" customWidth="1"/>
    <col min="7658" max="7658" width="12.33203125" style="6" bestFit="1" customWidth="1"/>
    <col min="7659" max="7659" width="8.83203125" style="6" bestFit="1" customWidth="1"/>
    <col min="7660" max="7660" width="12" style="6" bestFit="1" customWidth="1"/>
    <col min="7661" max="7661" width="11.5" style="6" bestFit="1" customWidth="1"/>
    <col min="7662" max="7662" width="18.5" style="6" bestFit="1" customWidth="1"/>
    <col min="7663" max="7663" width="15.83203125" style="6" bestFit="1" customWidth="1"/>
    <col min="7664" max="7664" width="19.6640625" style="6" bestFit="1" customWidth="1"/>
    <col min="7665" max="7665" width="5.5" style="6" customWidth="1"/>
    <col min="7666" max="7669" width="0" style="6" hidden="1" customWidth="1"/>
    <col min="7670" max="7670" width="18.33203125" style="6" customWidth="1"/>
    <col min="7671" max="7671" width="15.1640625" style="6" bestFit="1" customWidth="1"/>
    <col min="7672" max="7911" width="8.83203125" style="6"/>
    <col min="7912" max="7912" width="36" style="6" bestFit="1" customWidth="1"/>
    <col min="7913" max="7913" width="24.5" style="6" customWidth="1"/>
    <col min="7914" max="7914" width="12.33203125" style="6" bestFit="1" customWidth="1"/>
    <col min="7915" max="7915" width="8.83203125" style="6" bestFit="1" customWidth="1"/>
    <col min="7916" max="7916" width="12" style="6" bestFit="1" customWidth="1"/>
    <col min="7917" max="7917" width="11.5" style="6" bestFit="1" customWidth="1"/>
    <col min="7918" max="7918" width="18.5" style="6" bestFit="1" customWidth="1"/>
    <col min="7919" max="7919" width="15.83203125" style="6" bestFit="1" customWidth="1"/>
    <col min="7920" max="7920" width="19.6640625" style="6" bestFit="1" customWidth="1"/>
    <col min="7921" max="7921" width="5.5" style="6" customWidth="1"/>
    <col min="7922" max="7925" width="0" style="6" hidden="1" customWidth="1"/>
    <col min="7926" max="7926" width="18.33203125" style="6" customWidth="1"/>
    <col min="7927" max="7927" width="15.1640625" style="6" bestFit="1" customWidth="1"/>
    <col min="7928" max="8167" width="8.83203125" style="6"/>
    <col min="8168" max="8168" width="36" style="6" bestFit="1" customWidth="1"/>
    <col min="8169" max="8169" width="24.5" style="6" customWidth="1"/>
    <col min="8170" max="8170" width="12.33203125" style="6" bestFit="1" customWidth="1"/>
    <col min="8171" max="8171" width="8.83203125" style="6" bestFit="1" customWidth="1"/>
    <col min="8172" max="8172" width="12" style="6" bestFit="1" customWidth="1"/>
    <col min="8173" max="8173" width="11.5" style="6" bestFit="1" customWidth="1"/>
    <col min="8174" max="8174" width="18.5" style="6" bestFit="1" customWidth="1"/>
    <col min="8175" max="8175" width="15.83203125" style="6" bestFit="1" customWidth="1"/>
    <col min="8176" max="8176" width="19.6640625" style="6" bestFit="1" customWidth="1"/>
    <col min="8177" max="8177" width="5.5" style="6" customWidth="1"/>
    <col min="8178" max="8181" width="0" style="6" hidden="1" customWidth="1"/>
    <col min="8182" max="8182" width="18.33203125" style="6" customWidth="1"/>
    <col min="8183" max="8183" width="15.1640625" style="6" bestFit="1" customWidth="1"/>
    <col min="8184" max="8423" width="8.83203125" style="6"/>
    <col min="8424" max="8424" width="36" style="6" bestFit="1" customWidth="1"/>
    <col min="8425" max="8425" width="24.5" style="6" customWidth="1"/>
    <col min="8426" max="8426" width="12.33203125" style="6" bestFit="1" customWidth="1"/>
    <col min="8427" max="8427" width="8.83203125" style="6" bestFit="1" customWidth="1"/>
    <col min="8428" max="8428" width="12" style="6" bestFit="1" customWidth="1"/>
    <col min="8429" max="8429" width="11.5" style="6" bestFit="1" customWidth="1"/>
    <col min="8430" max="8430" width="18.5" style="6" bestFit="1" customWidth="1"/>
    <col min="8431" max="8431" width="15.83203125" style="6" bestFit="1" customWidth="1"/>
    <col min="8432" max="8432" width="19.6640625" style="6" bestFit="1" customWidth="1"/>
    <col min="8433" max="8433" width="5.5" style="6" customWidth="1"/>
    <col min="8434" max="8437" width="0" style="6" hidden="1" customWidth="1"/>
    <col min="8438" max="8438" width="18.33203125" style="6" customWidth="1"/>
    <col min="8439" max="8439" width="15.1640625" style="6" bestFit="1" customWidth="1"/>
    <col min="8440" max="8679" width="8.83203125" style="6"/>
    <col min="8680" max="8680" width="36" style="6" bestFit="1" customWidth="1"/>
    <col min="8681" max="8681" width="24.5" style="6" customWidth="1"/>
    <col min="8682" max="8682" width="12.33203125" style="6" bestFit="1" customWidth="1"/>
    <col min="8683" max="8683" width="8.83203125" style="6" bestFit="1" customWidth="1"/>
    <col min="8684" max="8684" width="12" style="6" bestFit="1" customWidth="1"/>
    <col min="8685" max="8685" width="11.5" style="6" bestFit="1" customWidth="1"/>
    <col min="8686" max="8686" width="18.5" style="6" bestFit="1" customWidth="1"/>
    <col min="8687" max="8687" width="15.83203125" style="6" bestFit="1" customWidth="1"/>
    <col min="8688" max="8688" width="19.6640625" style="6" bestFit="1" customWidth="1"/>
    <col min="8689" max="8689" width="5.5" style="6" customWidth="1"/>
    <col min="8690" max="8693" width="0" style="6" hidden="1" customWidth="1"/>
    <col min="8694" max="8694" width="18.33203125" style="6" customWidth="1"/>
    <col min="8695" max="8695" width="15.1640625" style="6" bestFit="1" customWidth="1"/>
    <col min="8696" max="8935" width="8.83203125" style="6"/>
    <col min="8936" max="8936" width="36" style="6" bestFit="1" customWidth="1"/>
    <col min="8937" max="8937" width="24.5" style="6" customWidth="1"/>
    <col min="8938" max="8938" width="12.33203125" style="6" bestFit="1" customWidth="1"/>
    <col min="8939" max="8939" width="8.83203125" style="6" bestFit="1" customWidth="1"/>
    <col min="8940" max="8940" width="12" style="6" bestFit="1" customWidth="1"/>
    <col min="8941" max="8941" width="11.5" style="6" bestFit="1" customWidth="1"/>
    <col min="8942" max="8942" width="18.5" style="6" bestFit="1" customWidth="1"/>
    <col min="8943" max="8943" width="15.83203125" style="6" bestFit="1" customWidth="1"/>
    <col min="8944" max="8944" width="19.6640625" style="6" bestFit="1" customWidth="1"/>
    <col min="8945" max="8945" width="5.5" style="6" customWidth="1"/>
    <col min="8946" max="8949" width="0" style="6" hidden="1" customWidth="1"/>
    <col min="8950" max="8950" width="18.33203125" style="6" customWidth="1"/>
    <col min="8951" max="8951" width="15.1640625" style="6" bestFit="1" customWidth="1"/>
    <col min="8952" max="9191" width="8.83203125" style="6"/>
    <col min="9192" max="9192" width="36" style="6" bestFit="1" customWidth="1"/>
    <col min="9193" max="9193" width="24.5" style="6" customWidth="1"/>
    <col min="9194" max="9194" width="12.33203125" style="6" bestFit="1" customWidth="1"/>
    <col min="9195" max="9195" width="8.83203125" style="6" bestFit="1" customWidth="1"/>
    <col min="9196" max="9196" width="12" style="6" bestFit="1" customWidth="1"/>
    <col min="9197" max="9197" width="11.5" style="6" bestFit="1" customWidth="1"/>
    <col min="9198" max="9198" width="18.5" style="6" bestFit="1" customWidth="1"/>
    <col min="9199" max="9199" width="15.83203125" style="6" bestFit="1" customWidth="1"/>
    <col min="9200" max="9200" width="19.6640625" style="6" bestFit="1" customWidth="1"/>
    <col min="9201" max="9201" width="5.5" style="6" customWidth="1"/>
    <col min="9202" max="9205" width="0" style="6" hidden="1" customWidth="1"/>
    <col min="9206" max="9206" width="18.33203125" style="6" customWidth="1"/>
    <col min="9207" max="9207" width="15.1640625" style="6" bestFit="1" customWidth="1"/>
    <col min="9208" max="9447" width="8.83203125" style="6"/>
    <col min="9448" max="9448" width="36" style="6" bestFit="1" customWidth="1"/>
    <col min="9449" max="9449" width="24.5" style="6" customWidth="1"/>
    <col min="9450" max="9450" width="12.33203125" style="6" bestFit="1" customWidth="1"/>
    <col min="9451" max="9451" width="8.83203125" style="6" bestFit="1" customWidth="1"/>
    <col min="9452" max="9452" width="12" style="6" bestFit="1" customWidth="1"/>
    <col min="9453" max="9453" width="11.5" style="6" bestFit="1" customWidth="1"/>
    <col min="9454" max="9454" width="18.5" style="6" bestFit="1" customWidth="1"/>
    <col min="9455" max="9455" width="15.83203125" style="6" bestFit="1" customWidth="1"/>
    <col min="9456" max="9456" width="19.6640625" style="6" bestFit="1" customWidth="1"/>
    <col min="9457" max="9457" width="5.5" style="6" customWidth="1"/>
    <col min="9458" max="9461" width="0" style="6" hidden="1" customWidth="1"/>
    <col min="9462" max="9462" width="18.33203125" style="6" customWidth="1"/>
    <col min="9463" max="9463" width="15.1640625" style="6" bestFit="1" customWidth="1"/>
    <col min="9464" max="9703" width="8.83203125" style="6"/>
    <col min="9704" max="9704" width="36" style="6" bestFit="1" customWidth="1"/>
    <col min="9705" max="9705" width="24.5" style="6" customWidth="1"/>
    <col min="9706" max="9706" width="12.33203125" style="6" bestFit="1" customWidth="1"/>
    <col min="9707" max="9707" width="8.83203125" style="6" bestFit="1" customWidth="1"/>
    <col min="9708" max="9708" width="12" style="6" bestFit="1" customWidth="1"/>
    <col min="9709" max="9709" width="11.5" style="6" bestFit="1" customWidth="1"/>
    <col min="9710" max="9710" width="18.5" style="6" bestFit="1" customWidth="1"/>
    <col min="9711" max="9711" width="15.83203125" style="6" bestFit="1" customWidth="1"/>
    <col min="9712" max="9712" width="19.6640625" style="6" bestFit="1" customWidth="1"/>
    <col min="9713" max="9713" width="5.5" style="6" customWidth="1"/>
    <col min="9714" max="9717" width="0" style="6" hidden="1" customWidth="1"/>
    <col min="9718" max="9718" width="18.33203125" style="6" customWidth="1"/>
    <col min="9719" max="9719" width="15.1640625" style="6" bestFit="1" customWidth="1"/>
    <col min="9720" max="9959" width="8.83203125" style="6"/>
    <col min="9960" max="9960" width="36" style="6" bestFit="1" customWidth="1"/>
    <col min="9961" max="9961" width="24.5" style="6" customWidth="1"/>
    <col min="9962" max="9962" width="12.33203125" style="6" bestFit="1" customWidth="1"/>
    <col min="9963" max="9963" width="8.83203125" style="6" bestFit="1" customWidth="1"/>
    <col min="9964" max="9964" width="12" style="6" bestFit="1" customWidth="1"/>
    <col min="9965" max="9965" width="11.5" style="6" bestFit="1" customWidth="1"/>
    <col min="9966" max="9966" width="18.5" style="6" bestFit="1" customWidth="1"/>
    <col min="9967" max="9967" width="15.83203125" style="6" bestFit="1" customWidth="1"/>
    <col min="9968" max="9968" width="19.6640625" style="6" bestFit="1" customWidth="1"/>
    <col min="9969" max="9969" width="5.5" style="6" customWidth="1"/>
    <col min="9970" max="9973" width="0" style="6" hidden="1" customWidth="1"/>
    <col min="9974" max="9974" width="18.33203125" style="6" customWidth="1"/>
    <col min="9975" max="9975" width="15.1640625" style="6" bestFit="1" customWidth="1"/>
    <col min="9976" max="10215" width="8.83203125" style="6"/>
    <col min="10216" max="10216" width="36" style="6" bestFit="1" customWidth="1"/>
    <col min="10217" max="10217" width="24.5" style="6" customWidth="1"/>
    <col min="10218" max="10218" width="12.33203125" style="6" bestFit="1" customWidth="1"/>
    <col min="10219" max="10219" width="8.83203125" style="6" bestFit="1" customWidth="1"/>
    <col min="10220" max="10220" width="12" style="6" bestFit="1" customWidth="1"/>
    <col min="10221" max="10221" width="11.5" style="6" bestFit="1" customWidth="1"/>
    <col min="10222" max="10222" width="18.5" style="6" bestFit="1" customWidth="1"/>
    <col min="10223" max="10223" width="15.83203125" style="6" bestFit="1" customWidth="1"/>
    <col min="10224" max="10224" width="19.6640625" style="6" bestFit="1" customWidth="1"/>
    <col min="10225" max="10225" width="5.5" style="6" customWidth="1"/>
    <col min="10226" max="10229" width="0" style="6" hidden="1" customWidth="1"/>
    <col min="10230" max="10230" width="18.33203125" style="6" customWidth="1"/>
    <col min="10231" max="10231" width="15.1640625" style="6" bestFit="1" customWidth="1"/>
    <col min="10232" max="10471" width="8.83203125" style="6"/>
    <col min="10472" max="10472" width="36" style="6" bestFit="1" customWidth="1"/>
    <col min="10473" max="10473" width="24.5" style="6" customWidth="1"/>
    <col min="10474" max="10474" width="12.33203125" style="6" bestFit="1" customWidth="1"/>
    <col min="10475" max="10475" width="8.83203125" style="6" bestFit="1" customWidth="1"/>
    <col min="10476" max="10476" width="12" style="6" bestFit="1" customWidth="1"/>
    <col min="10477" max="10477" width="11.5" style="6" bestFit="1" customWidth="1"/>
    <col min="10478" max="10478" width="18.5" style="6" bestFit="1" customWidth="1"/>
    <col min="10479" max="10479" width="15.83203125" style="6" bestFit="1" customWidth="1"/>
    <col min="10480" max="10480" width="19.6640625" style="6" bestFit="1" customWidth="1"/>
    <col min="10481" max="10481" width="5.5" style="6" customWidth="1"/>
    <col min="10482" max="10485" width="0" style="6" hidden="1" customWidth="1"/>
    <col min="10486" max="10486" width="18.33203125" style="6" customWidth="1"/>
    <col min="10487" max="10487" width="15.1640625" style="6" bestFit="1" customWidth="1"/>
    <col min="10488" max="10727" width="8.83203125" style="6"/>
    <col min="10728" max="10728" width="36" style="6" bestFit="1" customWidth="1"/>
    <col min="10729" max="10729" width="24.5" style="6" customWidth="1"/>
    <col min="10730" max="10730" width="12.33203125" style="6" bestFit="1" customWidth="1"/>
    <col min="10731" max="10731" width="8.83203125" style="6" bestFit="1" customWidth="1"/>
    <col min="10732" max="10732" width="12" style="6" bestFit="1" customWidth="1"/>
    <col min="10733" max="10733" width="11.5" style="6" bestFit="1" customWidth="1"/>
    <col min="10734" max="10734" width="18.5" style="6" bestFit="1" customWidth="1"/>
    <col min="10735" max="10735" width="15.83203125" style="6" bestFit="1" customWidth="1"/>
    <col min="10736" max="10736" width="19.6640625" style="6" bestFit="1" customWidth="1"/>
    <col min="10737" max="10737" width="5.5" style="6" customWidth="1"/>
    <col min="10738" max="10741" width="0" style="6" hidden="1" customWidth="1"/>
    <col min="10742" max="10742" width="18.33203125" style="6" customWidth="1"/>
    <col min="10743" max="10743" width="15.1640625" style="6" bestFit="1" customWidth="1"/>
    <col min="10744" max="10983" width="8.83203125" style="6"/>
    <col min="10984" max="10984" width="36" style="6" bestFit="1" customWidth="1"/>
    <col min="10985" max="10985" width="24.5" style="6" customWidth="1"/>
    <col min="10986" max="10986" width="12.33203125" style="6" bestFit="1" customWidth="1"/>
    <col min="10987" max="10987" width="8.83203125" style="6" bestFit="1" customWidth="1"/>
    <col min="10988" max="10988" width="12" style="6" bestFit="1" customWidth="1"/>
    <col min="10989" max="10989" width="11.5" style="6" bestFit="1" customWidth="1"/>
    <col min="10990" max="10990" width="18.5" style="6" bestFit="1" customWidth="1"/>
    <col min="10991" max="10991" width="15.83203125" style="6" bestFit="1" customWidth="1"/>
    <col min="10992" max="10992" width="19.6640625" style="6" bestFit="1" customWidth="1"/>
    <col min="10993" max="10993" width="5.5" style="6" customWidth="1"/>
    <col min="10994" max="10997" width="0" style="6" hidden="1" customWidth="1"/>
    <col min="10998" max="10998" width="18.33203125" style="6" customWidth="1"/>
    <col min="10999" max="10999" width="15.1640625" style="6" bestFit="1" customWidth="1"/>
    <col min="11000" max="11239" width="8.83203125" style="6"/>
    <col min="11240" max="11240" width="36" style="6" bestFit="1" customWidth="1"/>
    <col min="11241" max="11241" width="24.5" style="6" customWidth="1"/>
    <col min="11242" max="11242" width="12.33203125" style="6" bestFit="1" customWidth="1"/>
    <col min="11243" max="11243" width="8.83203125" style="6" bestFit="1" customWidth="1"/>
    <col min="11244" max="11244" width="12" style="6" bestFit="1" customWidth="1"/>
    <col min="11245" max="11245" width="11.5" style="6" bestFit="1" customWidth="1"/>
    <col min="11246" max="11246" width="18.5" style="6" bestFit="1" customWidth="1"/>
    <col min="11247" max="11247" width="15.83203125" style="6" bestFit="1" customWidth="1"/>
    <col min="11248" max="11248" width="19.6640625" style="6" bestFit="1" customWidth="1"/>
    <col min="11249" max="11249" width="5.5" style="6" customWidth="1"/>
    <col min="11250" max="11253" width="0" style="6" hidden="1" customWidth="1"/>
    <col min="11254" max="11254" width="18.33203125" style="6" customWidth="1"/>
    <col min="11255" max="11255" width="15.1640625" style="6" bestFit="1" customWidth="1"/>
    <col min="11256" max="11495" width="8.83203125" style="6"/>
    <col min="11496" max="11496" width="36" style="6" bestFit="1" customWidth="1"/>
    <col min="11497" max="11497" width="24.5" style="6" customWidth="1"/>
    <col min="11498" max="11498" width="12.33203125" style="6" bestFit="1" customWidth="1"/>
    <col min="11499" max="11499" width="8.83203125" style="6" bestFit="1" customWidth="1"/>
    <col min="11500" max="11500" width="12" style="6" bestFit="1" customWidth="1"/>
    <col min="11501" max="11501" width="11.5" style="6" bestFit="1" customWidth="1"/>
    <col min="11502" max="11502" width="18.5" style="6" bestFit="1" customWidth="1"/>
    <col min="11503" max="11503" width="15.83203125" style="6" bestFit="1" customWidth="1"/>
    <col min="11504" max="11504" width="19.6640625" style="6" bestFit="1" customWidth="1"/>
    <col min="11505" max="11505" width="5.5" style="6" customWidth="1"/>
    <col min="11506" max="11509" width="0" style="6" hidden="1" customWidth="1"/>
    <col min="11510" max="11510" width="18.33203125" style="6" customWidth="1"/>
    <col min="11511" max="11511" width="15.1640625" style="6" bestFit="1" customWidth="1"/>
    <col min="11512" max="11751" width="8.83203125" style="6"/>
    <col min="11752" max="11752" width="36" style="6" bestFit="1" customWidth="1"/>
    <col min="11753" max="11753" width="24.5" style="6" customWidth="1"/>
    <col min="11754" max="11754" width="12.33203125" style="6" bestFit="1" customWidth="1"/>
    <col min="11755" max="11755" width="8.83203125" style="6" bestFit="1" customWidth="1"/>
    <col min="11756" max="11756" width="12" style="6" bestFit="1" customWidth="1"/>
    <col min="11757" max="11757" width="11.5" style="6" bestFit="1" customWidth="1"/>
    <col min="11758" max="11758" width="18.5" style="6" bestFit="1" customWidth="1"/>
    <col min="11759" max="11759" width="15.83203125" style="6" bestFit="1" customWidth="1"/>
    <col min="11760" max="11760" width="19.6640625" style="6" bestFit="1" customWidth="1"/>
    <col min="11761" max="11761" width="5.5" style="6" customWidth="1"/>
    <col min="11762" max="11765" width="0" style="6" hidden="1" customWidth="1"/>
    <col min="11766" max="11766" width="18.33203125" style="6" customWidth="1"/>
    <col min="11767" max="11767" width="15.1640625" style="6" bestFit="1" customWidth="1"/>
    <col min="11768" max="12007" width="8.83203125" style="6"/>
    <col min="12008" max="12008" width="36" style="6" bestFit="1" customWidth="1"/>
    <col min="12009" max="12009" width="24.5" style="6" customWidth="1"/>
    <col min="12010" max="12010" width="12.33203125" style="6" bestFit="1" customWidth="1"/>
    <col min="12011" max="12011" width="8.83203125" style="6" bestFit="1" customWidth="1"/>
    <col min="12012" max="12012" width="12" style="6" bestFit="1" customWidth="1"/>
    <col min="12013" max="12013" width="11.5" style="6" bestFit="1" customWidth="1"/>
    <col min="12014" max="12014" width="18.5" style="6" bestFit="1" customWidth="1"/>
    <col min="12015" max="12015" width="15.83203125" style="6" bestFit="1" customWidth="1"/>
    <col min="12016" max="12016" width="19.6640625" style="6" bestFit="1" customWidth="1"/>
    <col min="12017" max="12017" width="5.5" style="6" customWidth="1"/>
    <col min="12018" max="12021" width="0" style="6" hidden="1" customWidth="1"/>
    <col min="12022" max="12022" width="18.33203125" style="6" customWidth="1"/>
    <col min="12023" max="12023" width="15.1640625" style="6" bestFit="1" customWidth="1"/>
    <col min="12024" max="12263" width="8.83203125" style="6"/>
    <col min="12264" max="12264" width="36" style="6" bestFit="1" customWidth="1"/>
    <col min="12265" max="12265" width="24.5" style="6" customWidth="1"/>
    <col min="12266" max="12266" width="12.33203125" style="6" bestFit="1" customWidth="1"/>
    <col min="12267" max="12267" width="8.83203125" style="6" bestFit="1" customWidth="1"/>
    <col min="12268" max="12268" width="12" style="6" bestFit="1" customWidth="1"/>
    <col min="12269" max="12269" width="11.5" style="6" bestFit="1" customWidth="1"/>
    <col min="12270" max="12270" width="18.5" style="6" bestFit="1" customWidth="1"/>
    <col min="12271" max="12271" width="15.83203125" style="6" bestFit="1" customWidth="1"/>
    <col min="12272" max="12272" width="19.6640625" style="6" bestFit="1" customWidth="1"/>
    <col min="12273" max="12273" width="5.5" style="6" customWidth="1"/>
    <col min="12274" max="12277" width="0" style="6" hidden="1" customWidth="1"/>
    <col min="12278" max="12278" width="18.33203125" style="6" customWidth="1"/>
    <col min="12279" max="12279" width="15.1640625" style="6" bestFit="1" customWidth="1"/>
    <col min="12280" max="12519" width="8.83203125" style="6"/>
    <col min="12520" max="12520" width="36" style="6" bestFit="1" customWidth="1"/>
    <col min="12521" max="12521" width="24.5" style="6" customWidth="1"/>
    <col min="12522" max="12522" width="12.33203125" style="6" bestFit="1" customWidth="1"/>
    <col min="12523" max="12523" width="8.83203125" style="6" bestFit="1" customWidth="1"/>
    <col min="12524" max="12524" width="12" style="6" bestFit="1" customWidth="1"/>
    <col min="12525" max="12525" width="11.5" style="6" bestFit="1" customWidth="1"/>
    <col min="12526" max="12526" width="18.5" style="6" bestFit="1" customWidth="1"/>
    <col min="12527" max="12527" width="15.83203125" style="6" bestFit="1" customWidth="1"/>
    <col min="12528" max="12528" width="19.6640625" style="6" bestFit="1" customWidth="1"/>
    <col min="12529" max="12529" width="5.5" style="6" customWidth="1"/>
    <col min="12530" max="12533" width="0" style="6" hidden="1" customWidth="1"/>
    <col min="12534" max="12534" width="18.33203125" style="6" customWidth="1"/>
    <col min="12535" max="12535" width="15.1640625" style="6" bestFit="1" customWidth="1"/>
    <col min="12536" max="12775" width="8.83203125" style="6"/>
    <col min="12776" max="12776" width="36" style="6" bestFit="1" customWidth="1"/>
    <col min="12777" max="12777" width="24.5" style="6" customWidth="1"/>
    <col min="12778" max="12778" width="12.33203125" style="6" bestFit="1" customWidth="1"/>
    <col min="12779" max="12779" width="8.83203125" style="6" bestFit="1" customWidth="1"/>
    <col min="12780" max="12780" width="12" style="6" bestFit="1" customWidth="1"/>
    <col min="12781" max="12781" width="11.5" style="6" bestFit="1" customWidth="1"/>
    <col min="12782" max="12782" width="18.5" style="6" bestFit="1" customWidth="1"/>
    <col min="12783" max="12783" width="15.83203125" style="6" bestFit="1" customWidth="1"/>
    <col min="12784" max="12784" width="19.6640625" style="6" bestFit="1" customWidth="1"/>
    <col min="12785" max="12785" width="5.5" style="6" customWidth="1"/>
    <col min="12786" max="12789" width="0" style="6" hidden="1" customWidth="1"/>
    <col min="12790" max="12790" width="18.33203125" style="6" customWidth="1"/>
    <col min="12791" max="12791" width="15.1640625" style="6" bestFit="1" customWidth="1"/>
    <col min="12792" max="13031" width="8.83203125" style="6"/>
    <col min="13032" max="13032" width="36" style="6" bestFit="1" customWidth="1"/>
    <col min="13033" max="13033" width="24.5" style="6" customWidth="1"/>
    <col min="13034" max="13034" width="12.33203125" style="6" bestFit="1" customWidth="1"/>
    <col min="13035" max="13035" width="8.83203125" style="6" bestFit="1" customWidth="1"/>
    <col min="13036" max="13036" width="12" style="6" bestFit="1" customWidth="1"/>
    <col min="13037" max="13037" width="11.5" style="6" bestFit="1" customWidth="1"/>
    <col min="13038" max="13038" width="18.5" style="6" bestFit="1" customWidth="1"/>
    <col min="13039" max="13039" width="15.83203125" style="6" bestFit="1" customWidth="1"/>
    <col min="13040" max="13040" width="19.6640625" style="6" bestFit="1" customWidth="1"/>
    <col min="13041" max="13041" width="5.5" style="6" customWidth="1"/>
    <col min="13042" max="13045" width="0" style="6" hidden="1" customWidth="1"/>
    <col min="13046" max="13046" width="18.33203125" style="6" customWidth="1"/>
    <col min="13047" max="13047" width="15.1640625" style="6" bestFit="1" customWidth="1"/>
    <col min="13048" max="13287" width="8.83203125" style="6"/>
    <col min="13288" max="13288" width="36" style="6" bestFit="1" customWidth="1"/>
    <col min="13289" max="13289" width="24.5" style="6" customWidth="1"/>
    <col min="13290" max="13290" width="12.33203125" style="6" bestFit="1" customWidth="1"/>
    <col min="13291" max="13291" width="8.83203125" style="6" bestFit="1" customWidth="1"/>
    <col min="13292" max="13292" width="12" style="6" bestFit="1" customWidth="1"/>
    <col min="13293" max="13293" width="11.5" style="6" bestFit="1" customWidth="1"/>
    <col min="13294" max="13294" width="18.5" style="6" bestFit="1" customWidth="1"/>
    <col min="13295" max="13295" width="15.83203125" style="6" bestFit="1" customWidth="1"/>
    <col min="13296" max="13296" width="19.6640625" style="6" bestFit="1" customWidth="1"/>
    <col min="13297" max="13297" width="5.5" style="6" customWidth="1"/>
    <col min="13298" max="13301" width="0" style="6" hidden="1" customWidth="1"/>
    <col min="13302" max="13302" width="18.33203125" style="6" customWidth="1"/>
    <col min="13303" max="13303" width="15.1640625" style="6" bestFit="1" customWidth="1"/>
    <col min="13304" max="13543" width="8.83203125" style="6"/>
    <col min="13544" max="13544" width="36" style="6" bestFit="1" customWidth="1"/>
    <col min="13545" max="13545" width="24.5" style="6" customWidth="1"/>
    <col min="13546" max="13546" width="12.33203125" style="6" bestFit="1" customWidth="1"/>
    <col min="13547" max="13547" width="8.83203125" style="6" bestFit="1" customWidth="1"/>
    <col min="13548" max="13548" width="12" style="6" bestFit="1" customWidth="1"/>
    <col min="13549" max="13549" width="11.5" style="6" bestFit="1" customWidth="1"/>
    <col min="13550" max="13550" width="18.5" style="6" bestFit="1" customWidth="1"/>
    <col min="13551" max="13551" width="15.83203125" style="6" bestFit="1" customWidth="1"/>
    <col min="13552" max="13552" width="19.6640625" style="6" bestFit="1" customWidth="1"/>
    <col min="13553" max="13553" width="5.5" style="6" customWidth="1"/>
    <col min="13554" max="13557" width="0" style="6" hidden="1" customWidth="1"/>
    <col min="13558" max="13558" width="18.33203125" style="6" customWidth="1"/>
    <col min="13559" max="13559" width="15.1640625" style="6" bestFit="1" customWidth="1"/>
    <col min="13560" max="13799" width="8.83203125" style="6"/>
    <col min="13800" max="13800" width="36" style="6" bestFit="1" customWidth="1"/>
    <col min="13801" max="13801" width="24.5" style="6" customWidth="1"/>
    <col min="13802" max="13802" width="12.33203125" style="6" bestFit="1" customWidth="1"/>
    <col min="13803" max="13803" width="8.83203125" style="6" bestFit="1" customWidth="1"/>
    <col min="13804" max="13804" width="12" style="6" bestFit="1" customWidth="1"/>
    <col min="13805" max="13805" width="11.5" style="6" bestFit="1" customWidth="1"/>
    <col min="13806" max="13806" width="18.5" style="6" bestFit="1" customWidth="1"/>
    <col min="13807" max="13807" width="15.83203125" style="6" bestFit="1" customWidth="1"/>
    <col min="13808" max="13808" width="19.6640625" style="6" bestFit="1" customWidth="1"/>
    <col min="13809" max="13809" width="5.5" style="6" customWidth="1"/>
    <col min="13810" max="13813" width="0" style="6" hidden="1" customWidth="1"/>
    <col min="13814" max="13814" width="18.33203125" style="6" customWidth="1"/>
    <col min="13815" max="13815" width="15.1640625" style="6" bestFit="1" customWidth="1"/>
    <col min="13816" max="14055" width="8.83203125" style="6"/>
    <col min="14056" max="14056" width="36" style="6" bestFit="1" customWidth="1"/>
    <col min="14057" max="14057" width="24.5" style="6" customWidth="1"/>
    <col min="14058" max="14058" width="12.33203125" style="6" bestFit="1" customWidth="1"/>
    <col min="14059" max="14059" width="8.83203125" style="6" bestFit="1" customWidth="1"/>
    <col min="14060" max="14060" width="12" style="6" bestFit="1" customWidth="1"/>
    <col min="14061" max="14061" width="11.5" style="6" bestFit="1" customWidth="1"/>
    <col min="14062" max="14062" width="18.5" style="6" bestFit="1" customWidth="1"/>
    <col min="14063" max="14063" width="15.83203125" style="6" bestFit="1" customWidth="1"/>
    <col min="14064" max="14064" width="19.6640625" style="6" bestFit="1" customWidth="1"/>
    <col min="14065" max="14065" width="5.5" style="6" customWidth="1"/>
    <col min="14066" max="14069" width="0" style="6" hidden="1" customWidth="1"/>
    <col min="14070" max="14070" width="18.33203125" style="6" customWidth="1"/>
    <col min="14071" max="14071" width="15.1640625" style="6" bestFit="1" customWidth="1"/>
    <col min="14072" max="14311" width="8.83203125" style="6"/>
    <col min="14312" max="14312" width="36" style="6" bestFit="1" customWidth="1"/>
    <col min="14313" max="14313" width="24.5" style="6" customWidth="1"/>
    <col min="14314" max="14314" width="12.33203125" style="6" bestFit="1" customWidth="1"/>
    <col min="14315" max="14315" width="8.83203125" style="6" bestFit="1" customWidth="1"/>
    <col min="14316" max="14316" width="12" style="6" bestFit="1" customWidth="1"/>
    <col min="14317" max="14317" width="11.5" style="6" bestFit="1" customWidth="1"/>
    <col min="14318" max="14318" width="18.5" style="6" bestFit="1" customWidth="1"/>
    <col min="14319" max="14319" width="15.83203125" style="6" bestFit="1" customWidth="1"/>
    <col min="14320" max="14320" width="19.6640625" style="6" bestFit="1" customWidth="1"/>
    <col min="14321" max="14321" width="5.5" style="6" customWidth="1"/>
    <col min="14322" max="14325" width="0" style="6" hidden="1" customWidth="1"/>
    <col min="14326" max="14326" width="18.33203125" style="6" customWidth="1"/>
    <col min="14327" max="14327" width="15.1640625" style="6" bestFit="1" customWidth="1"/>
    <col min="14328" max="14567" width="8.83203125" style="6"/>
    <col min="14568" max="14568" width="36" style="6" bestFit="1" customWidth="1"/>
    <col min="14569" max="14569" width="24.5" style="6" customWidth="1"/>
    <col min="14570" max="14570" width="12.33203125" style="6" bestFit="1" customWidth="1"/>
    <col min="14571" max="14571" width="8.83203125" style="6" bestFit="1" customWidth="1"/>
    <col min="14572" max="14572" width="12" style="6" bestFit="1" customWidth="1"/>
    <col min="14573" max="14573" width="11.5" style="6" bestFit="1" customWidth="1"/>
    <col min="14574" max="14574" width="18.5" style="6" bestFit="1" customWidth="1"/>
    <col min="14575" max="14575" width="15.83203125" style="6" bestFit="1" customWidth="1"/>
    <col min="14576" max="14576" width="19.6640625" style="6" bestFit="1" customWidth="1"/>
    <col min="14577" max="14577" width="5.5" style="6" customWidth="1"/>
    <col min="14578" max="14581" width="0" style="6" hidden="1" customWidth="1"/>
    <col min="14582" max="14582" width="18.33203125" style="6" customWidth="1"/>
    <col min="14583" max="14583" width="15.1640625" style="6" bestFit="1" customWidth="1"/>
    <col min="14584" max="14823" width="8.83203125" style="6"/>
    <col min="14824" max="14824" width="36" style="6" bestFit="1" customWidth="1"/>
    <col min="14825" max="14825" width="24.5" style="6" customWidth="1"/>
    <col min="14826" max="14826" width="12.33203125" style="6" bestFit="1" customWidth="1"/>
    <col min="14827" max="14827" width="8.83203125" style="6" bestFit="1" customWidth="1"/>
    <col min="14828" max="14828" width="12" style="6" bestFit="1" customWidth="1"/>
    <col min="14829" max="14829" width="11.5" style="6" bestFit="1" customWidth="1"/>
    <col min="14830" max="14830" width="18.5" style="6" bestFit="1" customWidth="1"/>
    <col min="14831" max="14831" width="15.83203125" style="6" bestFit="1" customWidth="1"/>
    <col min="14832" max="14832" width="19.6640625" style="6" bestFit="1" customWidth="1"/>
    <col min="14833" max="14833" width="5.5" style="6" customWidth="1"/>
    <col min="14834" max="14837" width="0" style="6" hidden="1" customWidth="1"/>
    <col min="14838" max="14838" width="18.33203125" style="6" customWidth="1"/>
    <col min="14839" max="14839" width="15.1640625" style="6" bestFit="1" customWidth="1"/>
    <col min="14840" max="15079" width="8.83203125" style="6"/>
    <col min="15080" max="15080" width="36" style="6" bestFit="1" customWidth="1"/>
    <col min="15081" max="15081" width="24.5" style="6" customWidth="1"/>
    <col min="15082" max="15082" width="12.33203125" style="6" bestFit="1" customWidth="1"/>
    <col min="15083" max="15083" width="8.83203125" style="6" bestFit="1" customWidth="1"/>
    <col min="15084" max="15084" width="12" style="6" bestFit="1" customWidth="1"/>
    <col min="15085" max="15085" width="11.5" style="6" bestFit="1" customWidth="1"/>
    <col min="15086" max="15086" width="18.5" style="6" bestFit="1" customWidth="1"/>
    <col min="15087" max="15087" width="15.83203125" style="6" bestFit="1" customWidth="1"/>
    <col min="15088" max="15088" width="19.6640625" style="6" bestFit="1" customWidth="1"/>
    <col min="15089" max="15089" width="5.5" style="6" customWidth="1"/>
    <col min="15090" max="15093" width="0" style="6" hidden="1" customWidth="1"/>
    <col min="15094" max="15094" width="18.33203125" style="6" customWidth="1"/>
    <col min="15095" max="15095" width="15.1640625" style="6" bestFit="1" customWidth="1"/>
    <col min="15096" max="15335" width="8.83203125" style="6"/>
    <col min="15336" max="15336" width="36" style="6" bestFit="1" customWidth="1"/>
    <col min="15337" max="15337" width="24.5" style="6" customWidth="1"/>
    <col min="15338" max="15338" width="12.33203125" style="6" bestFit="1" customWidth="1"/>
    <col min="15339" max="15339" width="8.83203125" style="6" bestFit="1" customWidth="1"/>
    <col min="15340" max="15340" width="12" style="6" bestFit="1" customWidth="1"/>
    <col min="15341" max="15341" width="11.5" style="6" bestFit="1" customWidth="1"/>
    <col min="15342" max="15342" width="18.5" style="6" bestFit="1" customWidth="1"/>
    <col min="15343" max="15343" width="15.83203125" style="6" bestFit="1" customWidth="1"/>
    <col min="15344" max="15344" width="19.6640625" style="6" bestFit="1" customWidth="1"/>
    <col min="15345" max="15345" width="5.5" style="6" customWidth="1"/>
    <col min="15346" max="15349" width="0" style="6" hidden="1" customWidth="1"/>
    <col min="15350" max="15350" width="18.33203125" style="6" customWidth="1"/>
    <col min="15351" max="15351" width="15.1640625" style="6" bestFit="1" customWidth="1"/>
    <col min="15352" max="15591" width="8.83203125" style="6"/>
    <col min="15592" max="15592" width="36" style="6" bestFit="1" customWidth="1"/>
    <col min="15593" max="15593" width="24.5" style="6" customWidth="1"/>
    <col min="15594" max="15594" width="12.33203125" style="6" bestFit="1" customWidth="1"/>
    <col min="15595" max="15595" width="8.83203125" style="6" bestFit="1" customWidth="1"/>
    <col min="15596" max="15596" width="12" style="6" bestFit="1" customWidth="1"/>
    <col min="15597" max="15597" width="11.5" style="6" bestFit="1" customWidth="1"/>
    <col min="15598" max="15598" width="18.5" style="6" bestFit="1" customWidth="1"/>
    <col min="15599" max="15599" width="15.83203125" style="6" bestFit="1" customWidth="1"/>
    <col min="15600" max="15600" width="19.6640625" style="6" bestFit="1" customWidth="1"/>
    <col min="15601" max="15601" width="5.5" style="6" customWidth="1"/>
    <col min="15602" max="15605" width="0" style="6" hidden="1" customWidth="1"/>
    <col min="15606" max="15606" width="18.33203125" style="6" customWidth="1"/>
    <col min="15607" max="15607" width="15.1640625" style="6" bestFit="1" customWidth="1"/>
    <col min="15608" max="15847" width="8.83203125" style="6"/>
    <col min="15848" max="15848" width="36" style="6" bestFit="1" customWidth="1"/>
    <col min="15849" max="15849" width="24.5" style="6" customWidth="1"/>
    <col min="15850" max="15850" width="12.33203125" style="6" bestFit="1" customWidth="1"/>
    <col min="15851" max="15851" width="8.83203125" style="6" bestFit="1" customWidth="1"/>
    <col min="15852" max="15852" width="12" style="6" bestFit="1" customWidth="1"/>
    <col min="15853" max="15853" width="11.5" style="6" bestFit="1" customWidth="1"/>
    <col min="15854" max="15854" width="18.5" style="6" bestFit="1" customWidth="1"/>
    <col min="15855" max="15855" width="15.83203125" style="6" bestFit="1" customWidth="1"/>
    <col min="15856" max="15856" width="19.6640625" style="6" bestFit="1" customWidth="1"/>
    <col min="15857" max="15857" width="5.5" style="6" customWidth="1"/>
    <col min="15858" max="15861" width="0" style="6" hidden="1" customWidth="1"/>
    <col min="15862" max="15862" width="18.33203125" style="6" customWidth="1"/>
    <col min="15863" max="15863" width="15.1640625" style="6" bestFit="1" customWidth="1"/>
    <col min="15864" max="16103" width="8.83203125" style="6"/>
    <col min="16104" max="16104" width="36" style="6" bestFit="1" customWidth="1"/>
    <col min="16105" max="16105" width="24.5" style="6" customWidth="1"/>
    <col min="16106" max="16106" width="12.33203125" style="6" bestFit="1" customWidth="1"/>
    <col min="16107" max="16107" width="8.83203125" style="6" bestFit="1" customWidth="1"/>
    <col min="16108" max="16108" width="12" style="6" bestFit="1" customWidth="1"/>
    <col min="16109" max="16109" width="11.5" style="6" bestFit="1" customWidth="1"/>
    <col min="16110" max="16110" width="18.5" style="6" bestFit="1" customWidth="1"/>
    <col min="16111" max="16111" width="15.83203125" style="6" bestFit="1" customWidth="1"/>
    <col min="16112" max="16112" width="19.6640625" style="6" bestFit="1" customWidth="1"/>
    <col min="16113" max="16113" width="5.5" style="6" customWidth="1"/>
    <col min="16114" max="16117" width="0" style="6" hidden="1" customWidth="1"/>
    <col min="16118" max="16118" width="18.33203125" style="6" customWidth="1"/>
    <col min="16119" max="16119" width="15.1640625" style="6" bestFit="1" customWidth="1"/>
    <col min="16120" max="16384" width="8.83203125" style="6"/>
  </cols>
  <sheetData>
    <row r="1" spans="2:13" ht="18" x14ac:dyDescent="0.2">
      <c r="B1" s="4" t="s">
        <v>101</v>
      </c>
      <c r="C1" s="5"/>
      <c r="D1" s="5"/>
      <c r="E1" s="5"/>
      <c r="K1" s="6" t="s">
        <v>106</v>
      </c>
    </row>
    <row r="2" spans="2:13" ht="10.5" customHeight="1" x14ac:dyDescent="0.2">
      <c r="B2" s="4"/>
      <c r="C2" s="5"/>
      <c r="D2" s="5"/>
      <c r="E2" s="5"/>
    </row>
    <row r="3" spans="2:13" ht="13" x14ac:dyDescent="0.15">
      <c r="B3" s="8" t="s">
        <v>0</v>
      </c>
      <c r="C3" s="126"/>
      <c r="D3" s="9"/>
      <c r="E3" s="9"/>
      <c r="F3" s="10"/>
      <c r="G3" s="11"/>
      <c r="I3" s="12" t="s">
        <v>26</v>
      </c>
      <c r="J3" s="13"/>
      <c r="K3" s="14"/>
      <c r="L3" s="234">
        <v>0.5</v>
      </c>
      <c r="M3" s="15"/>
    </row>
    <row r="4" spans="2:13" ht="13" x14ac:dyDescent="0.15">
      <c r="B4" s="16" t="s">
        <v>1</v>
      </c>
      <c r="C4" s="127"/>
      <c r="D4" s="17"/>
      <c r="E4" s="17"/>
      <c r="F4" s="18"/>
      <c r="G4" s="19"/>
      <c r="I4" s="20" t="s">
        <v>27</v>
      </c>
      <c r="J4" s="21"/>
      <c r="K4" s="22"/>
      <c r="L4" s="235">
        <v>0.57999999999999996</v>
      </c>
      <c r="M4" s="15"/>
    </row>
    <row r="5" spans="2:13" ht="13" x14ac:dyDescent="0.15">
      <c r="B5" s="23" t="s">
        <v>2</v>
      </c>
      <c r="C5" s="127"/>
      <c r="D5" s="17"/>
      <c r="E5" s="17"/>
      <c r="F5" s="18"/>
      <c r="G5" s="19"/>
      <c r="I5" s="20" t="s">
        <v>28</v>
      </c>
      <c r="J5" s="21"/>
      <c r="K5" s="22"/>
      <c r="L5" s="235">
        <v>0.02</v>
      </c>
      <c r="M5" s="15"/>
    </row>
    <row r="6" spans="2:13" ht="13" x14ac:dyDescent="0.15">
      <c r="B6" s="16" t="s">
        <v>3</v>
      </c>
      <c r="C6" s="127"/>
      <c r="D6" s="17"/>
      <c r="E6" s="17"/>
      <c r="F6" s="18"/>
      <c r="G6" s="19"/>
      <c r="I6" s="20" t="s">
        <v>29</v>
      </c>
      <c r="J6" s="21"/>
      <c r="K6" s="22"/>
      <c r="L6" s="236">
        <v>30000</v>
      </c>
      <c r="M6" s="15"/>
    </row>
    <row r="7" spans="2:13" ht="13" x14ac:dyDescent="0.15">
      <c r="B7" s="27" t="s">
        <v>4</v>
      </c>
      <c r="C7" s="128"/>
      <c r="D7" s="28"/>
      <c r="E7" s="28"/>
      <c r="F7" s="29"/>
      <c r="G7" s="30"/>
      <c r="I7" s="24" t="s">
        <v>30</v>
      </c>
      <c r="J7" s="25"/>
      <c r="K7" s="26"/>
      <c r="L7" s="129">
        <v>0.05</v>
      </c>
      <c r="M7" s="15"/>
    </row>
    <row r="8" spans="2:13" ht="13" x14ac:dyDescent="0.15">
      <c r="B8" s="31"/>
      <c r="C8" s="32"/>
      <c r="D8" s="32"/>
      <c r="E8" s="32"/>
      <c r="F8" s="33"/>
      <c r="G8" s="34"/>
      <c r="H8" s="22"/>
      <c r="I8" s="15"/>
      <c r="J8" s="15"/>
      <c r="K8" s="15"/>
      <c r="L8" s="15"/>
      <c r="M8" s="15"/>
    </row>
    <row r="9" spans="2:13" ht="13" x14ac:dyDescent="0.15">
      <c r="B9" s="31"/>
      <c r="C9" s="32"/>
      <c r="D9" s="32"/>
      <c r="E9" s="32"/>
      <c r="F9" s="33"/>
      <c r="G9" s="34"/>
      <c r="H9" s="35" t="s">
        <v>31</v>
      </c>
      <c r="I9" s="36" t="s">
        <v>32</v>
      </c>
      <c r="J9" s="37" t="s">
        <v>33</v>
      </c>
      <c r="K9" s="37" t="s">
        <v>34</v>
      </c>
      <c r="L9" s="38" t="s">
        <v>35</v>
      </c>
    </row>
    <row r="10" spans="2:13" ht="13" x14ac:dyDescent="0.15">
      <c r="B10" s="31"/>
      <c r="C10" s="39"/>
      <c r="D10" s="39"/>
      <c r="E10" s="39"/>
      <c r="F10" s="40"/>
      <c r="G10" s="41"/>
      <c r="H10" s="6"/>
      <c r="I10" s="225">
        <v>27050</v>
      </c>
      <c r="J10" s="226">
        <v>28050</v>
      </c>
      <c r="K10" s="226">
        <v>29050</v>
      </c>
      <c r="L10" s="227">
        <v>30050</v>
      </c>
    </row>
    <row r="11" spans="2:13" s="237" customFormat="1" ht="13" x14ac:dyDescent="0.15">
      <c r="B11" s="238"/>
      <c r="C11" s="239"/>
      <c r="D11" s="239"/>
      <c r="E11" s="239"/>
      <c r="F11" s="240"/>
      <c r="I11" s="241"/>
      <c r="J11" s="241"/>
      <c r="K11" s="241"/>
      <c r="L11" s="241"/>
    </row>
    <row r="12" spans="2:13" ht="13" x14ac:dyDescent="0.15">
      <c r="B12" s="31"/>
      <c r="C12" s="39"/>
      <c r="D12" s="39"/>
      <c r="E12" s="39"/>
      <c r="F12" s="40"/>
      <c r="G12" s="41"/>
      <c r="H12" s="242"/>
      <c r="I12" s="42"/>
      <c r="J12" s="42"/>
      <c r="K12" s="42"/>
      <c r="L12" s="42"/>
    </row>
    <row r="13" spans="2:13" ht="13" x14ac:dyDescent="0.15">
      <c r="B13" s="31"/>
      <c r="C13" s="39"/>
      <c r="D13" s="39"/>
      <c r="E13" s="39"/>
      <c r="F13" s="40"/>
      <c r="G13" s="41"/>
      <c r="H13" s="242"/>
      <c r="I13" s="42"/>
      <c r="J13" s="42"/>
      <c r="K13" s="42"/>
      <c r="L13" s="42"/>
    </row>
    <row r="14" spans="2:13" ht="13" x14ac:dyDescent="0.15">
      <c r="B14" s="31" t="s">
        <v>37</v>
      </c>
      <c r="C14" s="39"/>
      <c r="D14" s="39"/>
      <c r="E14" s="39"/>
      <c r="F14" s="40"/>
      <c r="G14" s="41"/>
      <c r="H14" s="35"/>
      <c r="I14" s="42"/>
      <c r="J14" s="42"/>
      <c r="K14" s="42"/>
      <c r="L14" s="42"/>
      <c r="M14" s="15"/>
    </row>
    <row r="15" spans="2:13" ht="13" x14ac:dyDescent="0.15">
      <c r="B15" s="32" t="s">
        <v>38</v>
      </c>
      <c r="C15" s="39"/>
      <c r="D15" s="39"/>
      <c r="E15" s="39"/>
      <c r="F15" s="40"/>
      <c r="G15" s="41"/>
      <c r="H15" s="35"/>
      <c r="I15" s="42"/>
      <c r="J15" s="42"/>
      <c r="K15" s="42"/>
      <c r="L15" s="42"/>
      <c r="M15" s="15"/>
    </row>
    <row r="16" spans="2:13" ht="13" x14ac:dyDescent="0.15">
      <c r="B16" s="32" t="s">
        <v>39</v>
      </c>
      <c r="C16" s="39"/>
      <c r="D16" s="39"/>
      <c r="E16" s="39"/>
      <c r="F16" s="40"/>
      <c r="G16" s="41"/>
      <c r="H16" s="35"/>
      <c r="I16" s="42"/>
      <c r="J16" s="42"/>
      <c r="K16" s="42"/>
      <c r="L16" s="42"/>
      <c r="M16" s="15"/>
    </row>
    <row r="17" spans="2:13" ht="13" x14ac:dyDescent="0.15">
      <c r="B17" s="32" t="s">
        <v>40</v>
      </c>
      <c r="C17" s="39"/>
      <c r="D17" s="39"/>
      <c r="E17" s="39"/>
      <c r="F17" s="40"/>
      <c r="G17" s="41"/>
      <c r="H17" s="22"/>
      <c r="I17" s="35"/>
      <c r="J17" s="15"/>
      <c r="K17" s="15"/>
      <c r="L17" s="15"/>
      <c r="M17" s="15"/>
    </row>
    <row r="18" spans="2:13" ht="13" x14ac:dyDescent="0.15">
      <c r="B18" s="32" t="s">
        <v>41</v>
      </c>
      <c r="C18" s="39"/>
      <c r="D18" s="39"/>
      <c r="E18" s="39"/>
      <c r="F18" s="40"/>
      <c r="G18" s="41"/>
      <c r="H18" s="22"/>
      <c r="I18" s="35"/>
      <c r="J18" s="15"/>
      <c r="K18" s="15"/>
      <c r="L18" s="15"/>
      <c r="M18" s="15"/>
    </row>
    <row r="19" spans="2:13" ht="13" x14ac:dyDescent="0.15">
      <c r="C19" s="39"/>
      <c r="D19" s="39"/>
      <c r="E19" s="39"/>
      <c r="F19" s="40"/>
      <c r="G19" s="41"/>
      <c r="H19" s="22"/>
      <c r="I19" s="35"/>
      <c r="J19" s="15"/>
      <c r="K19" s="15"/>
      <c r="L19" s="15"/>
      <c r="M19" s="15"/>
    </row>
    <row r="20" spans="2:13" ht="13" x14ac:dyDescent="0.15">
      <c r="B20" s="32"/>
      <c r="C20" s="39"/>
      <c r="D20" s="39"/>
      <c r="E20" s="39"/>
      <c r="F20" s="40"/>
      <c r="G20" s="41"/>
      <c r="H20" s="22"/>
      <c r="I20" s="35"/>
      <c r="J20" s="15"/>
      <c r="K20" s="15"/>
      <c r="L20" s="15"/>
      <c r="M20" s="15"/>
    </row>
    <row r="21" spans="2:13" ht="13" x14ac:dyDescent="0.15">
      <c r="B21" s="32"/>
      <c r="C21" s="39"/>
      <c r="D21" s="39"/>
      <c r="E21" s="39"/>
      <c r="F21" s="40"/>
      <c r="G21" s="41"/>
      <c r="H21" s="22"/>
      <c r="I21" s="35"/>
      <c r="J21" s="15"/>
      <c r="K21" s="15"/>
      <c r="L21" s="15"/>
      <c r="M21" s="15"/>
    </row>
    <row r="22" spans="2:13" ht="13" x14ac:dyDescent="0.15">
      <c r="B22" s="31"/>
      <c r="C22" s="39"/>
      <c r="D22" s="39"/>
      <c r="E22" s="39"/>
      <c r="F22" s="15"/>
      <c r="G22" s="21"/>
      <c r="H22" s="22"/>
      <c r="I22" s="15"/>
      <c r="J22" s="15"/>
      <c r="K22" s="15"/>
      <c r="L22" s="15"/>
      <c r="M22" s="15"/>
    </row>
    <row r="23" spans="2:13" ht="16.5" customHeight="1" x14ac:dyDescent="0.2">
      <c r="B23" s="43" t="s">
        <v>42</v>
      </c>
      <c r="C23" s="224" t="s">
        <v>96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2:13" ht="13" x14ac:dyDescent="0.1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2:13" ht="13" x14ac:dyDescent="0.15">
      <c r="B25" s="44" t="s">
        <v>103</v>
      </c>
      <c r="C25" s="45"/>
      <c r="D25" s="46" t="s">
        <v>43</v>
      </c>
      <c r="E25" s="46" t="s">
        <v>44</v>
      </c>
      <c r="F25" s="46" t="s">
        <v>45</v>
      </c>
      <c r="G25" s="46" t="s">
        <v>46</v>
      </c>
      <c r="H25" s="46" t="s">
        <v>47</v>
      </c>
      <c r="I25" s="46" t="s">
        <v>48</v>
      </c>
      <c r="J25" s="46" t="s">
        <v>49</v>
      </c>
      <c r="K25" s="46" t="s">
        <v>50</v>
      </c>
      <c r="L25" s="46" t="s">
        <v>51</v>
      </c>
      <c r="M25" s="47" t="s">
        <v>52</v>
      </c>
    </row>
    <row r="26" spans="2:13" ht="13" x14ac:dyDescent="0.15">
      <c r="B26" s="48" t="s">
        <v>53</v>
      </c>
      <c r="C26" s="49" t="s">
        <v>54</v>
      </c>
      <c r="D26" s="50" t="s">
        <v>55</v>
      </c>
      <c r="E26" s="50" t="s">
        <v>56</v>
      </c>
      <c r="F26" s="50" t="s">
        <v>57</v>
      </c>
      <c r="G26" s="50" t="s">
        <v>36</v>
      </c>
      <c r="H26" s="51">
        <f>L4</f>
        <v>0.57999999999999996</v>
      </c>
      <c r="I26" s="50" t="s">
        <v>58</v>
      </c>
      <c r="J26" s="50" t="s">
        <v>59</v>
      </c>
      <c r="K26" s="52" t="s">
        <v>60</v>
      </c>
      <c r="L26" s="53"/>
      <c r="M26" s="54" t="s">
        <v>61</v>
      </c>
    </row>
    <row r="27" spans="2:13" ht="15.5" customHeight="1" x14ac:dyDescent="0.15">
      <c r="B27" s="130"/>
      <c r="C27" s="131"/>
      <c r="D27" s="132"/>
      <c r="E27" s="133"/>
      <c r="F27" s="132"/>
      <c r="G27" s="55">
        <f>(D27*E27*F27)+(D27*E27*F27*$L$5)</f>
        <v>0</v>
      </c>
      <c r="H27" s="55">
        <f>G27*$L$4</f>
        <v>0</v>
      </c>
      <c r="I27" s="55">
        <f>G27+H27</f>
        <v>0</v>
      </c>
      <c r="J27" s="132">
        <f>$L$6</f>
        <v>30000</v>
      </c>
      <c r="K27" s="56">
        <f>J27*E27/12*F27</f>
        <v>0</v>
      </c>
      <c r="L27" s="56">
        <f>I27*$L$3</f>
        <v>0</v>
      </c>
      <c r="M27" s="57">
        <f>I27+K27+L27</f>
        <v>0</v>
      </c>
    </row>
    <row r="28" spans="2:13" ht="15.5" customHeight="1" x14ac:dyDescent="0.15">
      <c r="B28" s="130"/>
      <c r="C28" s="131"/>
      <c r="D28" s="132"/>
      <c r="E28" s="133"/>
      <c r="F28" s="132"/>
      <c r="G28" s="55">
        <f>(D28*E28*F28)+(D28*E28*F28*$L$5)</f>
        <v>0</v>
      </c>
      <c r="H28" s="55">
        <f>G28*$L$4</f>
        <v>0</v>
      </c>
      <c r="I28" s="55">
        <f>G28+H28</f>
        <v>0</v>
      </c>
      <c r="J28" s="132">
        <f>$L$6</f>
        <v>30000</v>
      </c>
      <c r="K28" s="56">
        <f t="shared" ref="K28:K30" si="0">J28*E28/12*F28</f>
        <v>0</v>
      </c>
      <c r="L28" s="56">
        <f t="shared" ref="L28:L31" si="1">I28*$L$3</f>
        <v>0</v>
      </c>
      <c r="M28" s="57">
        <f>I28+K28+L28</f>
        <v>0</v>
      </c>
    </row>
    <row r="29" spans="2:13" ht="15.5" customHeight="1" x14ac:dyDescent="0.15">
      <c r="B29" s="130"/>
      <c r="C29" s="131"/>
      <c r="D29" s="132"/>
      <c r="E29" s="133"/>
      <c r="F29" s="132"/>
      <c r="G29" s="55">
        <f>(D29*E29*F29)+(D29*E29*F29*$L$5)</f>
        <v>0</v>
      </c>
      <c r="H29" s="55">
        <f>G29*$L$4</f>
        <v>0</v>
      </c>
      <c r="I29" s="55">
        <f>G29+H29</f>
        <v>0</v>
      </c>
      <c r="J29" s="132">
        <f>$L$6</f>
        <v>30000</v>
      </c>
      <c r="K29" s="56">
        <f t="shared" si="0"/>
        <v>0</v>
      </c>
      <c r="L29" s="56">
        <f t="shared" si="1"/>
        <v>0</v>
      </c>
      <c r="M29" s="57">
        <f>I29+K29+L29</f>
        <v>0</v>
      </c>
    </row>
    <row r="30" spans="2:13" ht="15.75" customHeight="1" x14ac:dyDescent="0.15">
      <c r="B30" s="130"/>
      <c r="C30" s="131"/>
      <c r="D30" s="132"/>
      <c r="E30" s="133"/>
      <c r="F30" s="132"/>
      <c r="G30" s="55">
        <f>(D30*E30*F30)+(D30*E30*F30*$L$5)</f>
        <v>0</v>
      </c>
      <c r="H30" s="55">
        <f>G30*$L$4</f>
        <v>0</v>
      </c>
      <c r="I30" s="55">
        <f>G30+H30</f>
        <v>0</v>
      </c>
      <c r="J30" s="132">
        <f>$L$6</f>
        <v>30000</v>
      </c>
      <c r="K30" s="56">
        <f t="shared" si="0"/>
        <v>0</v>
      </c>
      <c r="L30" s="56">
        <f t="shared" si="1"/>
        <v>0</v>
      </c>
      <c r="M30" s="57">
        <f>I30+K30+L30</f>
        <v>0</v>
      </c>
    </row>
    <row r="31" spans="2:13" ht="15.5" customHeight="1" x14ac:dyDescent="0.15">
      <c r="B31" s="134" t="s">
        <v>104</v>
      </c>
      <c r="C31" s="135"/>
      <c r="D31" s="136"/>
      <c r="E31" s="137"/>
      <c r="F31" s="136"/>
      <c r="G31" s="58"/>
      <c r="H31" s="58"/>
      <c r="I31" s="138"/>
      <c r="J31" s="58"/>
      <c r="K31" s="59"/>
      <c r="L31" s="56">
        <f t="shared" si="1"/>
        <v>0</v>
      </c>
      <c r="M31" s="60">
        <f>I31+L31</f>
        <v>0</v>
      </c>
    </row>
    <row r="32" spans="2:13" s="65" customFormat="1" ht="15.5" customHeight="1" x14ac:dyDescent="0.15">
      <c r="B32" s="61" t="s">
        <v>63</v>
      </c>
      <c r="C32" s="62"/>
      <c r="D32" s="63">
        <f>SUM(D27:D31)</f>
        <v>0</v>
      </c>
      <c r="E32" s="63"/>
      <c r="F32" s="63">
        <f>SUM(F27:F31)</f>
        <v>0</v>
      </c>
      <c r="G32" s="63">
        <f>SUM(G27:G31)</f>
        <v>0</v>
      </c>
      <c r="H32" s="63">
        <f>SUM(H27:H31)</f>
        <v>0</v>
      </c>
      <c r="I32" s="63">
        <f>SUM(I27:I31)</f>
        <v>0</v>
      </c>
      <c r="J32" s="63"/>
      <c r="K32" s="63">
        <f>SUM(K27:K31)</f>
        <v>0</v>
      </c>
      <c r="L32" s="63">
        <f>SUM(L27:L31)</f>
        <v>0</v>
      </c>
      <c r="M32" s="64">
        <f>SUM(M27:M31)</f>
        <v>0</v>
      </c>
    </row>
    <row r="33" spans="2:13" s="65" customFormat="1" ht="11.25" customHeight="1" x14ac:dyDescent="0.15">
      <c r="B33" s="66"/>
      <c r="C33" s="67"/>
      <c r="D33" s="68"/>
      <c r="E33" s="68"/>
      <c r="F33" s="68"/>
      <c r="G33" s="68"/>
      <c r="H33" s="68"/>
      <c r="I33" s="68"/>
      <c r="J33" s="68"/>
      <c r="K33" s="68"/>
      <c r="L33" s="68"/>
      <c r="M33" s="69"/>
    </row>
    <row r="34" spans="2:13" s="41" customFormat="1" ht="15.5" customHeight="1" x14ac:dyDescent="0.15">
      <c r="B34" s="70" t="s">
        <v>64</v>
      </c>
      <c r="C34" s="71"/>
      <c r="D34" s="63"/>
      <c r="E34" s="63"/>
      <c r="F34" s="64"/>
      <c r="G34" s="68"/>
      <c r="K34" s="68"/>
      <c r="L34" s="68"/>
      <c r="M34" s="69"/>
    </row>
    <row r="35" spans="2:13" ht="15.5" customHeight="1" x14ac:dyDescent="0.15">
      <c r="B35" s="246" t="s">
        <v>65</v>
      </c>
      <c r="C35" s="247"/>
      <c r="D35" s="247"/>
      <c r="E35" s="248"/>
      <c r="F35" s="249"/>
      <c r="G35" s="55"/>
      <c r="H35" s="6"/>
      <c r="I35" s="6"/>
      <c r="J35" s="6"/>
      <c r="K35" s="72"/>
      <c r="L35" s="72"/>
      <c r="M35" s="73"/>
    </row>
    <row r="36" spans="2:13" ht="15.5" customHeight="1" x14ac:dyDescent="0.15">
      <c r="B36" s="246" t="s">
        <v>66</v>
      </c>
      <c r="C36" s="247"/>
      <c r="D36" s="247"/>
      <c r="E36" s="248"/>
      <c r="F36" s="249"/>
      <c r="G36" s="55"/>
      <c r="H36" s="6"/>
      <c r="I36" s="6"/>
      <c r="J36" s="6"/>
      <c r="K36" s="72"/>
      <c r="L36" s="72"/>
      <c r="M36" s="73"/>
    </row>
    <row r="37" spans="2:13" ht="15.5" customHeight="1" x14ac:dyDescent="0.15">
      <c r="B37" s="246" t="s">
        <v>67</v>
      </c>
      <c r="C37" s="247"/>
      <c r="D37" s="247"/>
      <c r="E37" s="248"/>
      <c r="F37" s="249"/>
      <c r="G37" s="55"/>
      <c r="H37" s="6"/>
      <c r="I37" s="6"/>
      <c r="J37" s="6"/>
      <c r="K37" s="72"/>
      <c r="L37" s="72"/>
      <c r="M37" s="73"/>
    </row>
    <row r="38" spans="2:13" ht="15.5" customHeight="1" x14ac:dyDescent="0.15">
      <c r="B38" s="246" t="s">
        <v>68</v>
      </c>
      <c r="C38" s="247"/>
      <c r="D38" s="247"/>
      <c r="E38" s="248"/>
      <c r="F38" s="249"/>
      <c r="G38" s="55"/>
      <c r="H38" s="6"/>
      <c r="I38" s="6"/>
      <c r="J38" s="6"/>
      <c r="K38" s="72"/>
      <c r="L38" s="72"/>
      <c r="M38" s="73"/>
    </row>
    <row r="39" spans="2:13" ht="15.5" customHeight="1" x14ac:dyDescent="0.15">
      <c r="B39" s="246" t="s">
        <v>69</v>
      </c>
      <c r="C39" s="247"/>
      <c r="D39" s="247"/>
      <c r="E39" s="248"/>
      <c r="F39" s="249"/>
      <c r="G39" s="55"/>
      <c r="H39" s="6"/>
      <c r="I39" s="6"/>
      <c r="J39" s="6"/>
      <c r="K39" s="72"/>
      <c r="L39" s="72"/>
      <c r="M39" s="74" t="s">
        <v>70</v>
      </c>
    </row>
    <row r="40" spans="2:13" ht="15.5" customHeight="1" x14ac:dyDescent="0.15">
      <c r="B40" s="250" t="s">
        <v>71</v>
      </c>
      <c r="C40" s="251"/>
      <c r="D40" s="251"/>
      <c r="E40" s="252"/>
      <c r="F40" s="253"/>
      <c r="G40" s="55"/>
      <c r="H40" s="6"/>
      <c r="I40" s="6"/>
      <c r="J40" s="6"/>
      <c r="K40" s="72"/>
      <c r="L40" s="72"/>
      <c r="M40" s="75" t="s">
        <v>72</v>
      </c>
    </row>
    <row r="41" spans="2:13" s="76" customFormat="1" ht="15.5" customHeight="1" x14ac:dyDescent="0.15">
      <c r="B41" s="61" t="s">
        <v>73</v>
      </c>
      <c r="C41" s="62"/>
      <c r="D41" s="62"/>
      <c r="E41" s="62"/>
      <c r="F41" s="77">
        <f>SUM(E35:F40)</f>
        <v>0</v>
      </c>
      <c r="G41" s="62"/>
      <c r="H41" s="62"/>
      <c r="I41" s="62"/>
      <c r="J41" s="62"/>
      <c r="K41" s="62"/>
      <c r="L41" s="62"/>
      <c r="M41" s="78">
        <f>F41</f>
        <v>0</v>
      </c>
    </row>
    <row r="42" spans="2:13" s="76" customFormat="1" ht="13.5" customHeight="1" x14ac:dyDescent="0.15">
      <c r="B42" s="79"/>
      <c r="C42" s="80"/>
      <c r="D42" s="80"/>
      <c r="E42" s="81"/>
      <c r="F42" s="81"/>
      <c r="G42" s="68"/>
      <c r="K42" s="82"/>
      <c r="L42" s="82"/>
      <c r="M42" s="83"/>
    </row>
    <row r="43" spans="2:13" s="41" customFormat="1" ht="13" x14ac:dyDescent="0.15">
      <c r="B43" s="70" t="s">
        <v>74</v>
      </c>
      <c r="C43" s="71"/>
      <c r="D43" s="63"/>
      <c r="E43" s="63"/>
      <c r="F43" s="64"/>
      <c r="G43" s="68"/>
      <c r="K43" s="68"/>
      <c r="L43" s="68"/>
      <c r="M43" s="74" t="s">
        <v>7</v>
      </c>
    </row>
    <row r="44" spans="2:13" ht="15.5" customHeight="1" x14ac:dyDescent="0.15">
      <c r="B44" s="246" t="s">
        <v>75</v>
      </c>
      <c r="C44" s="247"/>
      <c r="D44" s="247"/>
      <c r="E44" s="248"/>
      <c r="F44" s="249"/>
      <c r="G44" s="55"/>
      <c r="H44" s="55"/>
      <c r="I44" s="55"/>
      <c r="J44" s="55"/>
      <c r="K44" s="72"/>
      <c r="L44" s="72"/>
      <c r="M44" s="75" t="s">
        <v>76</v>
      </c>
    </row>
    <row r="45" spans="2:13" s="76" customFormat="1" ht="13.5" customHeight="1" x14ac:dyDescent="0.15">
      <c r="B45" s="61" t="s">
        <v>77</v>
      </c>
      <c r="C45" s="62"/>
      <c r="D45" s="62"/>
      <c r="E45" s="62"/>
      <c r="F45" s="77">
        <f>SUM(E44)</f>
        <v>0</v>
      </c>
      <c r="G45" s="62"/>
      <c r="H45" s="62"/>
      <c r="I45" s="62"/>
      <c r="J45" s="62"/>
      <c r="K45" s="62"/>
      <c r="L45" s="62"/>
      <c r="M45" s="78">
        <f>F45</f>
        <v>0</v>
      </c>
    </row>
    <row r="46" spans="2:13" ht="12.75" customHeight="1" thickBot="1" x14ac:dyDescent="0.2">
      <c r="B46" s="84"/>
      <c r="C46" s="85"/>
      <c r="D46" s="55"/>
      <c r="E46" s="86"/>
      <c r="F46" s="55"/>
      <c r="G46" s="55"/>
      <c r="H46" s="55"/>
      <c r="I46" s="55"/>
      <c r="J46" s="55"/>
      <c r="K46" s="72"/>
      <c r="L46" s="72"/>
      <c r="M46" s="87"/>
    </row>
    <row r="47" spans="2:13" ht="25" customHeight="1" thickTop="1" x14ac:dyDescent="0.15">
      <c r="B47" s="88" t="s">
        <v>78</v>
      </c>
      <c r="C47" s="89"/>
      <c r="D47" s="90"/>
      <c r="E47" s="89"/>
      <c r="F47" s="91"/>
      <c r="G47" s="92"/>
      <c r="H47" s="92"/>
      <c r="I47" s="92"/>
      <c r="J47" s="92"/>
      <c r="K47" s="92"/>
      <c r="L47" s="92"/>
      <c r="M47" s="93">
        <f>M32+M41+M45</f>
        <v>0</v>
      </c>
    </row>
    <row r="48" spans="2:13" ht="13" x14ac:dyDescent="0.1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ht="14.25" customHeight="1" x14ac:dyDescent="0.1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s="96" customFormat="1" ht="14.25" customHeight="1" x14ac:dyDescent="0.2">
      <c r="A50" s="41"/>
      <c r="B50" s="94"/>
      <c r="C50" s="31"/>
      <c r="D50" s="31"/>
      <c r="E50" s="31"/>
      <c r="F50" s="31"/>
      <c r="G50" s="31"/>
      <c r="H50" s="95"/>
      <c r="J50" s="97"/>
    </row>
    <row r="51" spans="1:13" ht="18" x14ac:dyDescent="0.2">
      <c r="B51" s="43" t="s">
        <v>42</v>
      </c>
      <c r="C51" s="224" t="s">
        <v>97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ht="13" x14ac:dyDescent="0.1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3" x14ac:dyDescent="0.15">
      <c r="B53" s="44" t="s">
        <v>103</v>
      </c>
      <c r="C53" s="45"/>
      <c r="D53" s="46" t="s">
        <v>79</v>
      </c>
      <c r="E53" s="46" t="s">
        <v>44</v>
      </c>
      <c r="F53" s="46" t="s">
        <v>45</v>
      </c>
      <c r="G53" s="46" t="s">
        <v>80</v>
      </c>
      <c r="H53" s="46" t="s">
        <v>47</v>
      </c>
      <c r="I53" s="46" t="s">
        <v>48</v>
      </c>
      <c r="J53" s="46" t="s">
        <v>49</v>
      </c>
      <c r="K53" s="46" t="s">
        <v>50</v>
      </c>
      <c r="L53" s="46" t="s">
        <v>51</v>
      </c>
      <c r="M53" s="47" t="s">
        <v>52</v>
      </c>
    </row>
    <row r="54" spans="1:13" ht="13" x14ac:dyDescent="0.15">
      <c r="B54" s="48" t="s">
        <v>53</v>
      </c>
      <c r="C54" s="49" t="s">
        <v>54</v>
      </c>
      <c r="D54" s="50" t="s">
        <v>81</v>
      </c>
      <c r="E54" s="50" t="s">
        <v>56</v>
      </c>
      <c r="F54" s="50" t="s">
        <v>57</v>
      </c>
      <c r="G54" s="50" t="s">
        <v>60</v>
      </c>
      <c r="H54" s="51">
        <f>L4</f>
        <v>0.57999999999999996</v>
      </c>
      <c r="I54" s="50" t="s">
        <v>58</v>
      </c>
      <c r="J54" s="50" t="s">
        <v>59</v>
      </c>
      <c r="K54" s="52" t="s">
        <v>60</v>
      </c>
      <c r="L54" s="53"/>
      <c r="M54" s="54" t="s">
        <v>61</v>
      </c>
    </row>
    <row r="55" spans="1:13" ht="15.5" customHeight="1" x14ac:dyDescent="0.15">
      <c r="B55" s="139">
        <f>B27</f>
        <v>0</v>
      </c>
      <c r="C55" s="140">
        <f>C27</f>
        <v>0</v>
      </c>
      <c r="D55" s="141">
        <f>D27+(D27*$L$5)+(D27*$L$5)+(D27*$L$5*$L$5)</f>
        <v>0</v>
      </c>
      <c r="E55" s="133"/>
      <c r="F55" s="132"/>
      <c r="G55" s="55">
        <f>D55*E55*F55</f>
        <v>0</v>
      </c>
      <c r="H55" s="55">
        <f>G55*$L$4</f>
        <v>0</v>
      </c>
      <c r="I55" s="55">
        <f>G55+H55</f>
        <v>0</v>
      </c>
      <c r="J55" s="132">
        <f>J27+J27*$L$7</f>
        <v>31500</v>
      </c>
      <c r="K55" s="56">
        <f>J55*E55/12*F55</f>
        <v>0</v>
      </c>
      <c r="L55" s="56">
        <f>I55*$L$3</f>
        <v>0</v>
      </c>
      <c r="M55" s="57">
        <f>I55+K55+L55</f>
        <v>0</v>
      </c>
    </row>
    <row r="56" spans="1:13" ht="15.5" customHeight="1" x14ac:dyDescent="0.15">
      <c r="B56" s="139">
        <f t="shared" ref="B56:C58" si="2">B28</f>
        <v>0</v>
      </c>
      <c r="C56" s="140">
        <f t="shared" si="2"/>
        <v>0</v>
      </c>
      <c r="D56" s="141">
        <f>D28+(D28*$L$5)+(D28*$L$5)+(D28*$L$5*$L$5)</f>
        <v>0</v>
      </c>
      <c r="E56" s="133"/>
      <c r="F56" s="132"/>
      <c r="G56" s="55">
        <f t="shared" ref="G56:G58" si="3">D56*E56*F56</f>
        <v>0</v>
      </c>
      <c r="H56" s="55">
        <f>G56*$L$4</f>
        <v>0</v>
      </c>
      <c r="I56" s="55">
        <f t="shared" ref="I56:I58" si="4">G56+H56</f>
        <v>0</v>
      </c>
      <c r="J56" s="132">
        <f>J28+J28*$L$7</f>
        <v>31500</v>
      </c>
      <c r="K56" s="56">
        <f t="shared" ref="K56:K58" si="5">J56*E56/12*F56</f>
        <v>0</v>
      </c>
      <c r="L56" s="56">
        <f t="shared" ref="L56:L59" si="6">I56*$L$3</f>
        <v>0</v>
      </c>
      <c r="M56" s="57">
        <f>I56+K56+L56</f>
        <v>0</v>
      </c>
    </row>
    <row r="57" spans="1:13" ht="15.5" customHeight="1" x14ac:dyDescent="0.15">
      <c r="B57" s="139">
        <f t="shared" si="2"/>
        <v>0</v>
      </c>
      <c r="C57" s="140">
        <f t="shared" si="2"/>
        <v>0</v>
      </c>
      <c r="D57" s="141">
        <f>D29+(D29*$L$5)+(D29*$L$5)+(D29*$L$5*$L$5)</f>
        <v>0</v>
      </c>
      <c r="E57" s="133"/>
      <c r="F57" s="132"/>
      <c r="G57" s="55">
        <f t="shared" si="3"/>
        <v>0</v>
      </c>
      <c r="H57" s="55">
        <f>G57*$L$4</f>
        <v>0</v>
      </c>
      <c r="I57" s="55">
        <f>G57+H57</f>
        <v>0</v>
      </c>
      <c r="J57" s="132">
        <f>J29+J29*$L$7</f>
        <v>31500</v>
      </c>
      <c r="K57" s="56">
        <f t="shared" si="5"/>
        <v>0</v>
      </c>
      <c r="L57" s="56">
        <f t="shared" si="6"/>
        <v>0</v>
      </c>
      <c r="M57" s="57">
        <f>I57+K57+L57</f>
        <v>0</v>
      </c>
    </row>
    <row r="58" spans="1:13" ht="15.5" customHeight="1" x14ac:dyDescent="0.15">
      <c r="B58" s="139">
        <f t="shared" si="2"/>
        <v>0</v>
      </c>
      <c r="C58" s="140">
        <f t="shared" si="2"/>
        <v>0</v>
      </c>
      <c r="D58" s="141">
        <f>D30+(D30*$L$5)+(D30*$L$5)+(D30*$L$5*$L$5)</f>
        <v>0</v>
      </c>
      <c r="E58" s="133"/>
      <c r="F58" s="132"/>
      <c r="G58" s="55">
        <f t="shared" si="3"/>
        <v>0</v>
      </c>
      <c r="H58" s="55">
        <f>G58*$L$4</f>
        <v>0</v>
      </c>
      <c r="I58" s="55">
        <f t="shared" si="4"/>
        <v>0</v>
      </c>
      <c r="J58" s="132">
        <f>J30+J30*$L$7</f>
        <v>31500</v>
      </c>
      <c r="K58" s="56">
        <f t="shared" si="5"/>
        <v>0</v>
      </c>
      <c r="L58" s="56">
        <f t="shared" si="6"/>
        <v>0</v>
      </c>
      <c r="M58" s="57">
        <f>I58+K58+L58</f>
        <v>0</v>
      </c>
    </row>
    <row r="59" spans="1:13" ht="15.5" customHeight="1" x14ac:dyDescent="0.15">
      <c r="B59" s="142" t="s">
        <v>62</v>
      </c>
      <c r="C59" s="135"/>
      <c r="D59" s="136"/>
      <c r="E59" s="137"/>
      <c r="F59" s="136"/>
      <c r="G59" s="58"/>
      <c r="H59" s="58"/>
      <c r="I59" s="138"/>
      <c r="J59" s="58"/>
      <c r="K59" s="59"/>
      <c r="L59" s="56">
        <f t="shared" si="6"/>
        <v>0</v>
      </c>
      <c r="M59" s="60">
        <f>I59+L59</f>
        <v>0</v>
      </c>
    </row>
    <row r="60" spans="1:13" s="65" customFormat="1" ht="15.5" customHeight="1" x14ac:dyDescent="0.15">
      <c r="B60" s="61" t="s">
        <v>63</v>
      </c>
      <c r="C60" s="62"/>
      <c r="D60" s="63">
        <f>SUM(D55:D59)</f>
        <v>0</v>
      </c>
      <c r="E60" s="63"/>
      <c r="F60" s="63">
        <f t="shared" ref="F60:K60" si="7">SUM(F55:F59)</f>
        <v>0</v>
      </c>
      <c r="G60" s="63">
        <f t="shared" si="7"/>
        <v>0</v>
      </c>
      <c r="H60" s="63">
        <f t="shared" si="7"/>
        <v>0</v>
      </c>
      <c r="I60" s="63">
        <f>SUM(I55:I59)</f>
        <v>0</v>
      </c>
      <c r="J60" s="63"/>
      <c r="K60" s="63">
        <f t="shared" si="7"/>
        <v>0</v>
      </c>
      <c r="L60" s="63">
        <f>SUM(L55:L59)</f>
        <v>0</v>
      </c>
      <c r="M60" s="64">
        <f>SUM(M55:M59)</f>
        <v>0</v>
      </c>
    </row>
    <row r="61" spans="1:13" s="65" customFormat="1" ht="13.5" customHeight="1" x14ac:dyDescent="0.15">
      <c r="B61" s="66"/>
      <c r="C61" s="67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s="41" customFormat="1" ht="13" x14ac:dyDescent="0.15">
      <c r="B62" s="70" t="s">
        <v>64</v>
      </c>
      <c r="C62" s="71"/>
      <c r="D62" s="63"/>
      <c r="E62" s="63"/>
      <c r="F62" s="64"/>
      <c r="G62" s="68"/>
      <c r="K62" s="68"/>
      <c r="L62" s="68"/>
      <c r="M62" s="69"/>
    </row>
    <row r="63" spans="1:13" ht="15.5" customHeight="1" x14ac:dyDescent="0.15">
      <c r="B63" s="246" t="s">
        <v>65</v>
      </c>
      <c r="C63" s="247"/>
      <c r="D63" s="247"/>
      <c r="E63" s="248"/>
      <c r="F63" s="249"/>
      <c r="G63" s="55"/>
      <c r="H63" s="6"/>
      <c r="I63" s="6"/>
      <c r="J63" s="6"/>
      <c r="K63" s="72"/>
      <c r="L63" s="72"/>
      <c r="M63" s="73"/>
    </row>
    <row r="64" spans="1:13" ht="15.5" customHeight="1" x14ac:dyDescent="0.15">
      <c r="B64" s="246" t="s">
        <v>66</v>
      </c>
      <c r="C64" s="247"/>
      <c r="D64" s="247"/>
      <c r="E64" s="248"/>
      <c r="F64" s="249"/>
      <c r="G64" s="55"/>
      <c r="H64" s="6"/>
      <c r="I64" s="6"/>
      <c r="J64" s="6"/>
      <c r="K64" s="72"/>
      <c r="L64" s="72"/>
      <c r="M64" s="73"/>
    </row>
    <row r="65" spans="2:13" ht="15.5" customHeight="1" x14ac:dyDescent="0.15">
      <c r="B65" s="246" t="s">
        <v>67</v>
      </c>
      <c r="C65" s="247"/>
      <c r="D65" s="247"/>
      <c r="E65" s="248"/>
      <c r="F65" s="249"/>
      <c r="G65" s="55"/>
      <c r="H65" s="6"/>
      <c r="I65" s="6"/>
      <c r="J65" s="6"/>
      <c r="K65" s="72"/>
      <c r="L65" s="72"/>
      <c r="M65" s="73"/>
    </row>
    <row r="66" spans="2:13" ht="15.5" customHeight="1" x14ac:dyDescent="0.15">
      <c r="B66" s="246" t="s">
        <v>68</v>
      </c>
      <c r="C66" s="247"/>
      <c r="D66" s="247"/>
      <c r="E66" s="248"/>
      <c r="F66" s="249"/>
      <c r="G66" s="55"/>
      <c r="H66" s="6"/>
      <c r="I66" s="6"/>
      <c r="J66" s="6"/>
      <c r="K66" s="72"/>
      <c r="L66" s="72"/>
      <c r="M66" s="73"/>
    </row>
    <row r="67" spans="2:13" ht="15.5" customHeight="1" x14ac:dyDescent="0.15">
      <c r="B67" s="246" t="s">
        <v>69</v>
      </c>
      <c r="C67" s="247"/>
      <c r="D67" s="247"/>
      <c r="E67" s="248"/>
      <c r="F67" s="249"/>
      <c r="G67" s="55"/>
      <c r="H67" s="6"/>
      <c r="I67" s="6"/>
      <c r="J67" s="6"/>
      <c r="K67" s="72"/>
      <c r="L67" s="72"/>
      <c r="M67" s="74" t="s">
        <v>70</v>
      </c>
    </row>
    <row r="68" spans="2:13" ht="15.5" customHeight="1" x14ac:dyDescent="0.15">
      <c r="B68" s="250" t="s">
        <v>71</v>
      </c>
      <c r="C68" s="251"/>
      <c r="D68" s="251"/>
      <c r="E68" s="252"/>
      <c r="F68" s="253"/>
      <c r="G68" s="55"/>
      <c r="H68" s="6"/>
      <c r="I68" s="6"/>
      <c r="J68" s="6"/>
      <c r="K68" s="72"/>
      <c r="L68" s="72"/>
      <c r="M68" s="75" t="s">
        <v>72</v>
      </c>
    </row>
    <row r="69" spans="2:13" s="76" customFormat="1" ht="15.5" customHeight="1" x14ac:dyDescent="0.15">
      <c r="B69" s="61" t="s">
        <v>73</v>
      </c>
      <c r="C69" s="62"/>
      <c r="D69" s="62"/>
      <c r="E69" s="62"/>
      <c r="F69" s="77">
        <f>SUM(E63:F68)</f>
        <v>0</v>
      </c>
      <c r="G69" s="62"/>
      <c r="H69" s="62"/>
      <c r="I69" s="62"/>
      <c r="J69" s="62"/>
      <c r="K69" s="62"/>
      <c r="L69" s="62"/>
      <c r="M69" s="78">
        <f>F69</f>
        <v>0</v>
      </c>
    </row>
    <row r="70" spans="2:13" s="76" customFormat="1" ht="15" x14ac:dyDescent="0.2">
      <c r="B70" s="98"/>
      <c r="C70" s="99"/>
      <c r="D70" s="99"/>
      <c r="E70" s="100"/>
      <c r="F70" s="101"/>
      <c r="G70" s="68"/>
      <c r="H70" s="68"/>
      <c r="I70" s="68"/>
      <c r="J70" s="68"/>
      <c r="K70" s="82"/>
      <c r="L70" s="82"/>
      <c r="M70"/>
    </row>
    <row r="71" spans="2:13" s="41" customFormat="1" ht="15.5" customHeight="1" x14ac:dyDescent="0.15">
      <c r="B71" s="70" t="s">
        <v>74</v>
      </c>
      <c r="C71" s="71"/>
      <c r="D71" s="63"/>
      <c r="E71" s="63"/>
      <c r="F71" s="64"/>
      <c r="G71" s="68"/>
      <c r="K71" s="68"/>
      <c r="L71" s="68"/>
      <c r="M71" s="74" t="s">
        <v>7</v>
      </c>
    </row>
    <row r="72" spans="2:13" ht="15" customHeight="1" x14ac:dyDescent="0.15">
      <c r="B72" s="246" t="s">
        <v>75</v>
      </c>
      <c r="C72" s="247"/>
      <c r="D72" s="247"/>
      <c r="E72" s="248"/>
      <c r="F72" s="249"/>
      <c r="G72" s="55"/>
      <c r="H72" s="55"/>
      <c r="I72" s="55"/>
      <c r="J72" s="55"/>
      <c r="K72" s="72"/>
      <c r="L72" s="72"/>
      <c r="M72" s="75" t="s">
        <v>76</v>
      </c>
    </row>
    <row r="73" spans="2:13" s="76" customFormat="1" ht="15.5" customHeight="1" x14ac:dyDescent="0.15">
      <c r="B73" s="61" t="s">
        <v>77</v>
      </c>
      <c r="C73" s="62"/>
      <c r="D73" s="62"/>
      <c r="E73" s="62"/>
      <c r="F73" s="77">
        <f>SUM(E72)</f>
        <v>0</v>
      </c>
      <c r="G73" s="62"/>
      <c r="H73" s="62"/>
      <c r="I73" s="62"/>
      <c r="J73" s="62"/>
      <c r="K73" s="62"/>
      <c r="L73" s="62"/>
      <c r="M73" s="78">
        <f>F73</f>
        <v>0</v>
      </c>
    </row>
    <row r="74" spans="2:13" ht="12.75" customHeight="1" thickBot="1" x14ac:dyDescent="0.2">
      <c r="B74" s="102"/>
      <c r="C74" s="103"/>
      <c r="D74" s="104"/>
      <c r="E74" s="105"/>
      <c r="F74" s="104"/>
      <c r="G74" s="104"/>
      <c r="H74" s="104"/>
      <c r="I74" s="104"/>
      <c r="J74" s="104"/>
      <c r="K74" s="106"/>
      <c r="L74" s="106"/>
      <c r="M74" s="107"/>
    </row>
    <row r="75" spans="2:13" ht="25" customHeight="1" thickTop="1" x14ac:dyDescent="0.15">
      <c r="B75" s="108" t="s">
        <v>82</v>
      </c>
      <c r="C75" s="109"/>
      <c r="D75" s="110"/>
      <c r="E75" s="109"/>
      <c r="F75" s="111"/>
      <c r="G75" s="112"/>
      <c r="H75" s="112"/>
      <c r="I75" s="112"/>
      <c r="J75" s="112"/>
      <c r="K75" s="112"/>
      <c r="L75" s="112"/>
      <c r="M75" s="113">
        <f>M60+M69+M73</f>
        <v>0</v>
      </c>
    </row>
    <row r="76" spans="2:13" ht="17.25" customHeight="1" x14ac:dyDescent="0.1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2:13" ht="18" customHeight="1" x14ac:dyDescent="0.1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2:13" ht="18" x14ac:dyDescent="0.2">
      <c r="B78" s="43" t="s">
        <v>42</v>
      </c>
      <c r="C78" s="224" t="s">
        <v>98</v>
      </c>
      <c r="D78" s="15"/>
      <c r="E78" s="15"/>
      <c r="F78" s="15"/>
      <c r="G78" s="15"/>
      <c r="H78" s="15"/>
      <c r="I78" s="15"/>
      <c r="J78" s="15"/>
      <c r="K78" s="15"/>
      <c r="L78" s="15"/>
      <c r="M78" s="15"/>
    </row>
    <row r="79" spans="2:13" ht="13" x14ac:dyDescent="0.1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2:13" ht="13" x14ac:dyDescent="0.15">
      <c r="B80" s="44" t="s">
        <v>103</v>
      </c>
      <c r="C80" s="45"/>
      <c r="D80" s="46" t="s">
        <v>79</v>
      </c>
      <c r="E80" s="46" t="s">
        <v>44</v>
      </c>
      <c r="F80" s="46" t="s">
        <v>45</v>
      </c>
      <c r="G80" s="46" t="s">
        <v>80</v>
      </c>
      <c r="H80" s="46" t="s">
        <v>47</v>
      </c>
      <c r="I80" s="46" t="s">
        <v>48</v>
      </c>
      <c r="J80" s="46" t="s">
        <v>49</v>
      </c>
      <c r="K80" s="46" t="s">
        <v>50</v>
      </c>
      <c r="L80" s="46" t="s">
        <v>51</v>
      </c>
      <c r="M80" s="47" t="s">
        <v>52</v>
      </c>
    </row>
    <row r="81" spans="2:13" ht="13" x14ac:dyDescent="0.15">
      <c r="B81" s="48" t="s">
        <v>53</v>
      </c>
      <c r="C81" s="49" t="s">
        <v>54</v>
      </c>
      <c r="D81" s="50" t="s">
        <v>81</v>
      </c>
      <c r="E81" s="50" t="s">
        <v>56</v>
      </c>
      <c r="F81" s="50" t="s">
        <v>57</v>
      </c>
      <c r="G81" s="50" t="s">
        <v>60</v>
      </c>
      <c r="H81" s="51">
        <f>L4</f>
        <v>0.57999999999999996</v>
      </c>
      <c r="I81" s="50" t="s">
        <v>58</v>
      </c>
      <c r="J81" s="50" t="s">
        <v>59</v>
      </c>
      <c r="K81" s="52" t="s">
        <v>60</v>
      </c>
      <c r="L81" s="53"/>
      <c r="M81" s="54" t="s">
        <v>61</v>
      </c>
    </row>
    <row r="82" spans="2:13" ht="15.5" customHeight="1" x14ac:dyDescent="0.15">
      <c r="B82" s="139">
        <f>B55</f>
        <v>0</v>
      </c>
      <c r="C82" s="140">
        <f>C55</f>
        <v>0</v>
      </c>
      <c r="D82" s="141">
        <f>D55+D55*$L$5</f>
        <v>0</v>
      </c>
      <c r="E82" s="133"/>
      <c r="F82" s="132"/>
      <c r="G82" s="55">
        <f>D82*E82*F82</f>
        <v>0</v>
      </c>
      <c r="H82" s="55">
        <f>G82*$L$4</f>
        <v>0</v>
      </c>
      <c r="I82" s="55">
        <f>G82+H82</f>
        <v>0</v>
      </c>
      <c r="J82" s="132">
        <f>J55+J55*$L$7</f>
        <v>33075</v>
      </c>
      <c r="K82" s="56">
        <f>J82*E82/12*F82</f>
        <v>0</v>
      </c>
      <c r="L82" s="56">
        <f>I82*$L$3</f>
        <v>0</v>
      </c>
      <c r="M82" s="57">
        <f>I82+K82+L82</f>
        <v>0</v>
      </c>
    </row>
    <row r="83" spans="2:13" ht="15.5" customHeight="1" x14ac:dyDescent="0.15">
      <c r="B83" s="139">
        <f t="shared" ref="B83:C85" si="8">B56</f>
        <v>0</v>
      </c>
      <c r="C83" s="140">
        <f t="shared" si="8"/>
        <v>0</v>
      </c>
      <c r="D83" s="141">
        <f>D56+D56*$L$5</f>
        <v>0</v>
      </c>
      <c r="E83" s="133"/>
      <c r="F83" s="132"/>
      <c r="G83" s="55">
        <f t="shared" ref="G83:G85" si="9">D83*E83*F83</f>
        <v>0</v>
      </c>
      <c r="H83" s="55">
        <f>G83*$L$4</f>
        <v>0</v>
      </c>
      <c r="I83" s="55">
        <f>G83+H83</f>
        <v>0</v>
      </c>
      <c r="J83" s="132">
        <f>J56+J56*$L$7</f>
        <v>33075</v>
      </c>
      <c r="K83" s="56">
        <f t="shared" ref="K83:K85" si="10">J83*E83/12*F83</f>
        <v>0</v>
      </c>
      <c r="L83" s="56">
        <f t="shared" ref="L83:L86" si="11">I83*$L$3</f>
        <v>0</v>
      </c>
      <c r="M83" s="57">
        <f>I83+K83+L83</f>
        <v>0</v>
      </c>
    </row>
    <row r="84" spans="2:13" ht="15.5" customHeight="1" x14ac:dyDescent="0.15">
      <c r="B84" s="139">
        <f t="shared" si="8"/>
        <v>0</v>
      </c>
      <c r="C84" s="140">
        <f t="shared" si="8"/>
        <v>0</v>
      </c>
      <c r="D84" s="141">
        <f>D57+D57*$L$5</f>
        <v>0</v>
      </c>
      <c r="E84" s="133"/>
      <c r="F84" s="132"/>
      <c r="G84" s="55">
        <f t="shared" si="9"/>
        <v>0</v>
      </c>
      <c r="H84" s="55">
        <f>G84*$L$4</f>
        <v>0</v>
      </c>
      <c r="I84" s="55">
        <f t="shared" ref="I84:I85" si="12">G84+H84</f>
        <v>0</v>
      </c>
      <c r="J84" s="132">
        <f>J57+J57*$L$7</f>
        <v>33075</v>
      </c>
      <c r="K84" s="56">
        <f t="shared" si="10"/>
        <v>0</v>
      </c>
      <c r="L84" s="56">
        <f t="shared" si="11"/>
        <v>0</v>
      </c>
      <c r="M84" s="57">
        <f>I84+K84+L84</f>
        <v>0</v>
      </c>
    </row>
    <row r="85" spans="2:13" ht="15.5" customHeight="1" x14ac:dyDescent="0.15">
      <c r="B85" s="139">
        <f t="shared" si="8"/>
        <v>0</v>
      </c>
      <c r="C85" s="140">
        <f t="shared" si="8"/>
        <v>0</v>
      </c>
      <c r="D85" s="141">
        <f>D58+D58*$L$5</f>
        <v>0</v>
      </c>
      <c r="E85" s="133"/>
      <c r="F85" s="132"/>
      <c r="G85" s="55">
        <f t="shared" si="9"/>
        <v>0</v>
      </c>
      <c r="H85" s="55">
        <f>G85*$L$4</f>
        <v>0</v>
      </c>
      <c r="I85" s="55">
        <f t="shared" si="12"/>
        <v>0</v>
      </c>
      <c r="J85" s="132">
        <f>J58+J58*$L$7</f>
        <v>33075</v>
      </c>
      <c r="K85" s="56">
        <f t="shared" si="10"/>
        <v>0</v>
      </c>
      <c r="L85" s="56">
        <f t="shared" si="11"/>
        <v>0</v>
      </c>
      <c r="M85" s="57">
        <f>I85+K85+L85</f>
        <v>0</v>
      </c>
    </row>
    <row r="86" spans="2:13" ht="15.5" customHeight="1" x14ac:dyDescent="0.15">
      <c r="B86" s="142" t="s">
        <v>62</v>
      </c>
      <c r="C86" s="135"/>
      <c r="D86" s="136"/>
      <c r="E86" s="137"/>
      <c r="F86" s="136"/>
      <c r="G86" s="58"/>
      <c r="H86" s="58"/>
      <c r="I86" s="138"/>
      <c r="J86" s="58"/>
      <c r="K86" s="59"/>
      <c r="L86" s="56">
        <f t="shared" si="11"/>
        <v>0</v>
      </c>
      <c r="M86" s="60">
        <f>I86+L86</f>
        <v>0</v>
      </c>
    </row>
    <row r="87" spans="2:13" s="65" customFormat="1" ht="15.5" customHeight="1" x14ac:dyDescent="0.15">
      <c r="B87" s="61" t="s">
        <v>63</v>
      </c>
      <c r="C87" s="62"/>
      <c r="D87" s="63">
        <f>SUM(D82:D86)</f>
        <v>0</v>
      </c>
      <c r="E87" s="63"/>
      <c r="F87" s="63">
        <f t="shared" ref="F87:M87" si="13">SUM(F82:F86)</f>
        <v>0</v>
      </c>
      <c r="G87" s="63">
        <f t="shared" si="13"/>
        <v>0</v>
      </c>
      <c r="H87" s="63">
        <f t="shared" si="13"/>
        <v>0</v>
      </c>
      <c r="I87" s="63">
        <f t="shared" si="13"/>
        <v>0</v>
      </c>
      <c r="J87" s="63"/>
      <c r="K87" s="63">
        <f t="shared" si="13"/>
        <v>0</v>
      </c>
      <c r="L87" s="63">
        <f t="shared" si="13"/>
        <v>0</v>
      </c>
      <c r="M87" s="64">
        <f t="shared" si="13"/>
        <v>0</v>
      </c>
    </row>
    <row r="88" spans="2:13" s="65" customFormat="1" ht="13.5" customHeight="1" x14ac:dyDescent="0.15">
      <c r="B88" s="66"/>
      <c r="C88" s="67"/>
      <c r="D88" s="68"/>
      <c r="E88" s="68"/>
      <c r="F88" s="68"/>
      <c r="G88" s="68"/>
      <c r="H88" s="68"/>
      <c r="I88" s="68"/>
      <c r="J88" s="68"/>
      <c r="K88" s="68"/>
      <c r="L88" s="68"/>
      <c r="M88" s="69"/>
    </row>
    <row r="89" spans="2:13" s="41" customFormat="1" ht="15.5" customHeight="1" x14ac:dyDescent="0.15">
      <c r="B89" s="70" t="s">
        <v>64</v>
      </c>
      <c r="C89" s="71"/>
      <c r="D89" s="63"/>
      <c r="E89" s="63"/>
      <c r="F89" s="64"/>
      <c r="G89" s="68"/>
      <c r="K89" s="68"/>
      <c r="L89" s="68"/>
      <c r="M89" s="69"/>
    </row>
    <row r="90" spans="2:13" ht="15.5" customHeight="1" x14ac:dyDescent="0.15">
      <c r="B90" s="246" t="s">
        <v>65</v>
      </c>
      <c r="C90" s="247"/>
      <c r="D90" s="247"/>
      <c r="E90" s="248"/>
      <c r="F90" s="249"/>
      <c r="G90" s="55"/>
      <c r="H90" s="6"/>
      <c r="I90" s="6"/>
      <c r="J90" s="6"/>
      <c r="K90" s="72"/>
      <c r="L90" s="72"/>
      <c r="M90" s="73"/>
    </row>
    <row r="91" spans="2:13" ht="15.5" customHeight="1" x14ac:dyDescent="0.15">
      <c r="B91" s="246" t="s">
        <v>66</v>
      </c>
      <c r="C91" s="247"/>
      <c r="D91" s="247"/>
      <c r="E91" s="248"/>
      <c r="F91" s="249"/>
      <c r="G91" s="55"/>
      <c r="H91" s="6"/>
      <c r="I91" s="6"/>
      <c r="J91" s="6"/>
      <c r="K91" s="72"/>
      <c r="L91" s="72"/>
      <c r="M91" s="73"/>
    </row>
    <row r="92" spans="2:13" ht="15.5" customHeight="1" x14ac:dyDescent="0.15">
      <c r="B92" s="246" t="s">
        <v>67</v>
      </c>
      <c r="C92" s="247"/>
      <c r="D92" s="247"/>
      <c r="E92" s="248"/>
      <c r="F92" s="249"/>
      <c r="G92" s="55"/>
      <c r="H92" s="6"/>
      <c r="I92" s="6"/>
      <c r="J92" s="6"/>
      <c r="K92" s="72"/>
      <c r="L92" s="72"/>
      <c r="M92" s="73"/>
    </row>
    <row r="93" spans="2:13" ht="15.5" customHeight="1" x14ac:dyDescent="0.15">
      <c r="B93" s="246" t="s">
        <v>68</v>
      </c>
      <c r="C93" s="247"/>
      <c r="D93" s="247"/>
      <c r="E93" s="248"/>
      <c r="F93" s="249"/>
      <c r="G93" s="55"/>
      <c r="H93" s="6"/>
      <c r="I93" s="6"/>
      <c r="J93" s="6"/>
      <c r="K93" s="72"/>
      <c r="L93" s="72"/>
      <c r="M93" s="73"/>
    </row>
    <row r="94" spans="2:13" ht="15.5" customHeight="1" x14ac:dyDescent="0.15">
      <c r="B94" s="246" t="s">
        <v>69</v>
      </c>
      <c r="C94" s="247"/>
      <c r="D94" s="247"/>
      <c r="E94" s="248"/>
      <c r="F94" s="249"/>
      <c r="G94" s="55"/>
      <c r="H94" s="6"/>
      <c r="I94" s="6"/>
      <c r="J94" s="6"/>
      <c r="K94" s="72"/>
      <c r="L94" s="72"/>
      <c r="M94" s="74" t="s">
        <v>70</v>
      </c>
    </row>
    <row r="95" spans="2:13" ht="15.5" customHeight="1" x14ac:dyDescent="0.15">
      <c r="B95" s="250" t="s">
        <v>71</v>
      </c>
      <c r="C95" s="251"/>
      <c r="D95" s="251"/>
      <c r="E95" s="252"/>
      <c r="F95" s="253"/>
      <c r="G95" s="55"/>
      <c r="H95" s="6"/>
      <c r="I95" s="6"/>
      <c r="J95" s="6"/>
      <c r="K95" s="72"/>
      <c r="L95" s="72"/>
      <c r="M95" s="75" t="s">
        <v>72</v>
      </c>
    </row>
    <row r="96" spans="2:13" s="76" customFormat="1" ht="15.5" customHeight="1" x14ac:dyDescent="0.15">
      <c r="B96" s="61" t="s">
        <v>73</v>
      </c>
      <c r="C96" s="62"/>
      <c r="D96" s="62"/>
      <c r="E96" s="62"/>
      <c r="F96" s="77">
        <f>SUM(E90:F95)</f>
        <v>0</v>
      </c>
      <c r="G96" s="62"/>
      <c r="H96" s="62"/>
      <c r="I96" s="62"/>
      <c r="J96" s="62"/>
      <c r="K96" s="62"/>
      <c r="L96" s="62"/>
      <c r="M96" s="78">
        <f>F96</f>
        <v>0</v>
      </c>
    </row>
    <row r="97" spans="2:13" s="76" customFormat="1" ht="15" x14ac:dyDescent="0.2">
      <c r="B97" s="98"/>
      <c r="C97" s="99"/>
      <c r="D97" s="99"/>
      <c r="E97" s="100"/>
      <c r="F97" s="101"/>
      <c r="G97" s="68"/>
      <c r="H97" s="68"/>
      <c r="I97" s="68"/>
      <c r="J97" s="68"/>
      <c r="K97" s="82"/>
      <c r="L97" s="82"/>
      <c r="M97"/>
    </row>
    <row r="98" spans="2:13" s="41" customFormat="1" ht="15.5" customHeight="1" x14ac:dyDescent="0.15">
      <c r="B98" s="70" t="s">
        <v>74</v>
      </c>
      <c r="C98" s="71"/>
      <c r="D98" s="63"/>
      <c r="E98" s="63"/>
      <c r="F98" s="64"/>
      <c r="G98" s="68"/>
      <c r="K98" s="68"/>
      <c r="L98" s="68"/>
      <c r="M98" s="74" t="s">
        <v>7</v>
      </c>
    </row>
    <row r="99" spans="2:13" ht="15.5" customHeight="1" x14ac:dyDescent="0.15">
      <c r="B99" s="246" t="s">
        <v>75</v>
      </c>
      <c r="C99" s="247"/>
      <c r="D99" s="247"/>
      <c r="E99" s="248"/>
      <c r="F99" s="249"/>
      <c r="G99" s="55"/>
      <c r="H99" s="55"/>
      <c r="I99" s="55"/>
      <c r="J99" s="55"/>
      <c r="K99" s="72"/>
      <c r="L99" s="72"/>
      <c r="M99" s="75" t="s">
        <v>76</v>
      </c>
    </row>
    <row r="100" spans="2:13" s="76" customFormat="1" ht="15.5" customHeight="1" x14ac:dyDescent="0.15">
      <c r="B100" s="61" t="s">
        <v>77</v>
      </c>
      <c r="C100" s="62"/>
      <c r="D100" s="62"/>
      <c r="E100" s="62"/>
      <c r="F100" s="77">
        <f>SUM(E99)</f>
        <v>0</v>
      </c>
      <c r="G100" s="62"/>
      <c r="H100" s="62"/>
      <c r="I100" s="62"/>
      <c r="J100" s="62"/>
      <c r="K100" s="62"/>
      <c r="L100" s="62"/>
      <c r="M100" s="78">
        <f>F100</f>
        <v>0</v>
      </c>
    </row>
    <row r="101" spans="2:13" ht="15" customHeight="1" thickBot="1" x14ac:dyDescent="0.2">
      <c r="B101" s="102"/>
      <c r="C101" s="103"/>
      <c r="D101" s="104"/>
      <c r="E101" s="105"/>
      <c r="F101" s="104"/>
      <c r="G101" s="104"/>
      <c r="H101" s="104"/>
      <c r="I101" s="104"/>
      <c r="J101" s="104"/>
      <c r="K101" s="106"/>
      <c r="L101" s="106"/>
      <c r="M101" s="107"/>
    </row>
    <row r="102" spans="2:13" ht="25" customHeight="1" thickTop="1" x14ac:dyDescent="0.15">
      <c r="B102" s="108" t="s">
        <v>83</v>
      </c>
      <c r="C102" s="49"/>
      <c r="D102" s="114"/>
      <c r="E102" s="49"/>
      <c r="F102" s="115"/>
      <c r="G102" s="116"/>
      <c r="H102" s="116"/>
      <c r="I102" s="116"/>
      <c r="J102" s="116"/>
      <c r="K102" s="116"/>
      <c r="L102" s="116"/>
      <c r="M102" s="117">
        <f>M87+M96+M100</f>
        <v>0</v>
      </c>
    </row>
    <row r="103" spans="2:13" ht="13" x14ac:dyDescent="0.1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2:13" ht="16.5" customHeight="1" x14ac:dyDescent="0.1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2:13" ht="18" x14ac:dyDescent="0.2">
      <c r="B105" s="43" t="s">
        <v>42</v>
      </c>
      <c r="C105" s="224" t="s">
        <v>99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2:13" ht="13" x14ac:dyDescent="0.1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2:13" ht="13" x14ac:dyDescent="0.15">
      <c r="B107" s="44" t="s">
        <v>103</v>
      </c>
      <c r="C107" s="45"/>
      <c r="D107" s="46" t="s">
        <v>79</v>
      </c>
      <c r="E107" s="46" t="s">
        <v>44</v>
      </c>
      <c r="F107" s="46" t="s">
        <v>45</v>
      </c>
      <c r="G107" s="46" t="s">
        <v>80</v>
      </c>
      <c r="H107" s="46" t="s">
        <v>47</v>
      </c>
      <c r="I107" s="46" t="s">
        <v>48</v>
      </c>
      <c r="J107" s="46" t="s">
        <v>49</v>
      </c>
      <c r="K107" s="46" t="s">
        <v>50</v>
      </c>
      <c r="L107" s="46" t="s">
        <v>51</v>
      </c>
      <c r="M107" s="47" t="s">
        <v>52</v>
      </c>
    </row>
    <row r="108" spans="2:13" ht="13" x14ac:dyDescent="0.15">
      <c r="B108" s="48" t="s">
        <v>53</v>
      </c>
      <c r="C108" s="49" t="s">
        <v>54</v>
      </c>
      <c r="D108" s="50" t="s">
        <v>81</v>
      </c>
      <c r="E108" s="50" t="s">
        <v>56</v>
      </c>
      <c r="F108" s="50" t="s">
        <v>57</v>
      </c>
      <c r="G108" s="50" t="s">
        <v>60</v>
      </c>
      <c r="H108" s="51">
        <f>L4</f>
        <v>0.57999999999999996</v>
      </c>
      <c r="I108" s="50" t="s">
        <v>58</v>
      </c>
      <c r="J108" s="50" t="s">
        <v>59</v>
      </c>
      <c r="K108" s="52" t="s">
        <v>60</v>
      </c>
      <c r="L108" s="53"/>
      <c r="M108" s="54" t="s">
        <v>61</v>
      </c>
    </row>
    <row r="109" spans="2:13" ht="15.5" customHeight="1" x14ac:dyDescent="0.15">
      <c r="B109" s="139">
        <f t="shared" ref="B109:C112" si="14">B82</f>
        <v>0</v>
      </c>
      <c r="C109" s="140">
        <f t="shared" si="14"/>
        <v>0</v>
      </c>
      <c r="D109" s="141">
        <f>D82+(D82*$L$5)</f>
        <v>0</v>
      </c>
      <c r="E109" s="133"/>
      <c r="F109" s="132"/>
      <c r="G109" s="55">
        <f>D109*E109*F109</f>
        <v>0</v>
      </c>
      <c r="H109" s="55">
        <f>G109*$L$4</f>
        <v>0</v>
      </c>
      <c r="I109" s="55">
        <f>G109+H109</f>
        <v>0</v>
      </c>
      <c r="J109" s="132">
        <f>J82+J82*$L$7</f>
        <v>34728.75</v>
      </c>
      <c r="K109" s="56">
        <f>J109*E109/12*F109</f>
        <v>0</v>
      </c>
      <c r="L109" s="56">
        <f>I109*$L$3</f>
        <v>0</v>
      </c>
      <c r="M109" s="57">
        <f>I109+K109+L109</f>
        <v>0</v>
      </c>
    </row>
    <row r="110" spans="2:13" ht="15.5" customHeight="1" x14ac:dyDescent="0.15">
      <c r="B110" s="139">
        <f t="shared" si="14"/>
        <v>0</v>
      </c>
      <c r="C110" s="140">
        <f t="shared" si="14"/>
        <v>0</v>
      </c>
      <c r="D110" s="141">
        <f>D83+(D83*$L$5)</f>
        <v>0</v>
      </c>
      <c r="E110" s="133"/>
      <c r="F110" s="132"/>
      <c r="G110" s="55">
        <f>D110*E110*F110</f>
        <v>0</v>
      </c>
      <c r="H110" s="55">
        <f>G110*$L$4</f>
        <v>0</v>
      </c>
      <c r="I110" s="55">
        <f t="shared" ref="I110:I112" si="15">G110+H110</f>
        <v>0</v>
      </c>
      <c r="J110" s="132">
        <f>J83+J83*$L$7</f>
        <v>34728.75</v>
      </c>
      <c r="K110" s="56">
        <f t="shared" ref="K110:K112" si="16">J110*E110/12*F110</f>
        <v>0</v>
      </c>
      <c r="L110" s="56">
        <f t="shared" ref="L110:L113" si="17">I110*$L$3</f>
        <v>0</v>
      </c>
      <c r="M110" s="57">
        <f>I110+K110+L110</f>
        <v>0</v>
      </c>
    </row>
    <row r="111" spans="2:13" ht="15.5" customHeight="1" x14ac:dyDescent="0.15">
      <c r="B111" s="139">
        <f t="shared" si="14"/>
        <v>0</v>
      </c>
      <c r="C111" s="140">
        <f t="shared" si="14"/>
        <v>0</v>
      </c>
      <c r="D111" s="141">
        <f>D84+(D84*$L$5)</f>
        <v>0</v>
      </c>
      <c r="E111" s="133"/>
      <c r="F111" s="132"/>
      <c r="G111" s="55">
        <f t="shared" ref="G111:G112" si="18">D111*E111*F111</f>
        <v>0</v>
      </c>
      <c r="H111" s="55">
        <f>G111*$L$4</f>
        <v>0</v>
      </c>
      <c r="I111" s="55">
        <f t="shared" si="15"/>
        <v>0</v>
      </c>
      <c r="J111" s="132">
        <f>J84+J84*$L$7</f>
        <v>34728.75</v>
      </c>
      <c r="K111" s="56">
        <f t="shared" si="16"/>
        <v>0</v>
      </c>
      <c r="L111" s="56">
        <f t="shared" si="17"/>
        <v>0</v>
      </c>
      <c r="M111" s="57">
        <f>I111+K111+L111</f>
        <v>0</v>
      </c>
    </row>
    <row r="112" spans="2:13" ht="15.5" customHeight="1" x14ac:dyDescent="0.15">
      <c r="B112" s="139">
        <f t="shared" si="14"/>
        <v>0</v>
      </c>
      <c r="C112" s="140">
        <f t="shared" si="14"/>
        <v>0</v>
      </c>
      <c r="D112" s="141">
        <f>D85+(D85*$L$5)</f>
        <v>0</v>
      </c>
      <c r="E112" s="133"/>
      <c r="F112" s="132"/>
      <c r="G112" s="55">
        <f t="shared" si="18"/>
        <v>0</v>
      </c>
      <c r="H112" s="55">
        <f>G112*$L$4</f>
        <v>0</v>
      </c>
      <c r="I112" s="55">
        <f t="shared" si="15"/>
        <v>0</v>
      </c>
      <c r="J112" s="132">
        <f>J85+J85*$L$7</f>
        <v>34728.75</v>
      </c>
      <c r="K112" s="56">
        <f t="shared" si="16"/>
        <v>0</v>
      </c>
      <c r="L112" s="56">
        <f t="shared" si="17"/>
        <v>0</v>
      </c>
      <c r="M112" s="57">
        <f>I112+K112+L112</f>
        <v>0</v>
      </c>
    </row>
    <row r="113" spans="2:13" ht="15.5" customHeight="1" x14ac:dyDescent="0.15">
      <c r="B113" s="142" t="s">
        <v>62</v>
      </c>
      <c r="C113" s="135"/>
      <c r="D113" s="136"/>
      <c r="E113" s="137"/>
      <c r="F113" s="136"/>
      <c r="G113" s="58"/>
      <c r="H113" s="58"/>
      <c r="I113" s="138"/>
      <c r="J113" s="58"/>
      <c r="K113" s="59"/>
      <c r="L113" s="56">
        <f t="shared" si="17"/>
        <v>0</v>
      </c>
      <c r="M113" s="60">
        <f>I113+L113</f>
        <v>0</v>
      </c>
    </row>
    <row r="114" spans="2:13" s="65" customFormat="1" ht="15.5" customHeight="1" x14ac:dyDescent="0.15">
      <c r="B114" s="61" t="s">
        <v>63</v>
      </c>
      <c r="C114" s="62"/>
      <c r="D114" s="63">
        <f>SUM(D109:D113)</f>
        <v>0</v>
      </c>
      <c r="E114" s="63"/>
      <c r="F114" s="63">
        <f t="shared" ref="F114:M114" si="19">SUM(F109:F113)</f>
        <v>0</v>
      </c>
      <c r="G114" s="63">
        <f t="shared" si="19"/>
        <v>0</v>
      </c>
      <c r="H114" s="63">
        <f t="shared" si="19"/>
        <v>0</v>
      </c>
      <c r="I114" s="63">
        <f t="shared" si="19"/>
        <v>0</v>
      </c>
      <c r="J114" s="63"/>
      <c r="K114" s="63">
        <f t="shared" si="19"/>
        <v>0</v>
      </c>
      <c r="L114" s="63">
        <f t="shared" si="19"/>
        <v>0</v>
      </c>
      <c r="M114" s="64">
        <f t="shared" si="19"/>
        <v>0</v>
      </c>
    </row>
    <row r="115" spans="2:13" s="65" customFormat="1" ht="7.5" customHeight="1" x14ac:dyDescent="0.15">
      <c r="B115" s="66"/>
      <c r="C115" s="67"/>
      <c r="D115" s="68"/>
      <c r="E115" s="68"/>
      <c r="F115" s="68"/>
      <c r="G115" s="68"/>
      <c r="H115" s="68"/>
      <c r="I115" s="68"/>
      <c r="J115" s="68"/>
      <c r="K115" s="68"/>
      <c r="L115" s="68"/>
      <c r="M115" s="69"/>
    </row>
    <row r="116" spans="2:13" s="41" customFormat="1" ht="15.5" customHeight="1" x14ac:dyDescent="0.15">
      <c r="B116" s="70" t="s">
        <v>64</v>
      </c>
      <c r="C116" s="71"/>
      <c r="D116" s="63"/>
      <c r="E116" s="63"/>
      <c r="F116" s="64"/>
      <c r="G116" s="68"/>
      <c r="K116" s="68"/>
      <c r="L116" s="68"/>
      <c r="M116" s="69"/>
    </row>
    <row r="117" spans="2:13" ht="15.5" customHeight="1" x14ac:dyDescent="0.15">
      <c r="B117" s="246" t="s">
        <v>65</v>
      </c>
      <c r="C117" s="247"/>
      <c r="D117" s="247"/>
      <c r="E117" s="248"/>
      <c r="F117" s="249"/>
      <c r="G117" s="55"/>
      <c r="H117" s="6"/>
      <c r="I117" s="6"/>
      <c r="J117" s="6"/>
      <c r="K117" s="72"/>
      <c r="L117" s="72"/>
      <c r="M117" s="73"/>
    </row>
    <row r="118" spans="2:13" ht="15.5" customHeight="1" x14ac:dyDescent="0.15">
      <c r="B118" s="246" t="s">
        <v>66</v>
      </c>
      <c r="C118" s="247"/>
      <c r="D118" s="247"/>
      <c r="E118" s="248"/>
      <c r="F118" s="249"/>
      <c r="G118" s="55"/>
      <c r="H118" s="6"/>
      <c r="I118" s="6"/>
      <c r="J118" s="6"/>
      <c r="K118" s="72"/>
      <c r="L118" s="72"/>
      <c r="M118" s="73"/>
    </row>
    <row r="119" spans="2:13" ht="15.5" customHeight="1" x14ac:dyDescent="0.15">
      <c r="B119" s="246" t="s">
        <v>67</v>
      </c>
      <c r="C119" s="247"/>
      <c r="D119" s="247"/>
      <c r="E119" s="248"/>
      <c r="F119" s="249"/>
      <c r="G119" s="55"/>
      <c r="H119" s="6"/>
      <c r="I119" s="6"/>
      <c r="J119" s="6"/>
      <c r="K119" s="72"/>
      <c r="L119" s="72"/>
      <c r="M119" s="73"/>
    </row>
    <row r="120" spans="2:13" ht="15.5" customHeight="1" x14ac:dyDescent="0.15">
      <c r="B120" s="246" t="s">
        <v>68</v>
      </c>
      <c r="C120" s="247"/>
      <c r="D120" s="247"/>
      <c r="E120" s="248"/>
      <c r="F120" s="249"/>
      <c r="G120" s="55"/>
      <c r="H120" s="6"/>
      <c r="I120" s="6"/>
      <c r="J120" s="6"/>
      <c r="K120" s="72"/>
      <c r="L120" s="72"/>
      <c r="M120" s="73"/>
    </row>
    <row r="121" spans="2:13" ht="18.75" customHeight="1" x14ac:dyDescent="0.15">
      <c r="B121" s="246" t="s">
        <v>69</v>
      </c>
      <c r="C121" s="247"/>
      <c r="D121" s="247"/>
      <c r="E121" s="248"/>
      <c r="F121" s="249"/>
      <c r="G121" s="55"/>
      <c r="H121" s="6"/>
      <c r="I121" s="6"/>
      <c r="J121" s="6"/>
      <c r="K121" s="72"/>
      <c r="L121" s="72"/>
      <c r="M121" s="74" t="s">
        <v>70</v>
      </c>
    </row>
    <row r="122" spans="2:13" ht="15.5" customHeight="1" x14ac:dyDescent="0.15">
      <c r="B122" s="250" t="s">
        <v>71</v>
      </c>
      <c r="C122" s="251"/>
      <c r="D122" s="251"/>
      <c r="E122" s="252"/>
      <c r="F122" s="253"/>
      <c r="G122" s="55"/>
      <c r="H122" s="6"/>
      <c r="I122" s="6"/>
      <c r="J122" s="6"/>
      <c r="K122" s="72"/>
      <c r="L122" s="72"/>
      <c r="M122" s="75" t="s">
        <v>72</v>
      </c>
    </row>
    <row r="123" spans="2:13" s="76" customFormat="1" ht="15.5" customHeight="1" x14ac:dyDescent="0.15">
      <c r="B123" s="61" t="s">
        <v>73</v>
      </c>
      <c r="C123" s="62"/>
      <c r="D123" s="62"/>
      <c r="E123" s="62"/>
      <c r="F123" s="77">
        <f>SUM(E117:F122)</f>
        <v>0</v>
      </c>
      <c r="G123" s="62"/>
      <c r="H123" s="62"/>
      <c r="I123" s="62"/>
      <c r="J123" s="62"/>
      <c r="K123" s="62"/>
      <c r="L123" s="62"/>
      <c r="M123" s="78">
        <f>F123</f>
        <v>0</v>
      </c>
    </row>
    <row r="124" spans="2:13" s="41" customFormat="1" ht="15" x14ac:dyDescent="0.2">
      <c r="B124" s="98"/>
      <c r="C124" s="99"/>
      <c r="D124" s="99"/>
      <c r="E124" s="100"/>
      <c r="F124" s="101"/>
      <c r="G124" s="68"/>
      <c r="H124" s="68"/>
      <c r="I124" s="68"/>
      <c r="J124" s="68"/>
      <c r="K124" s="82"/>
      <c r="L124" s="82"/>
      <c r="M124"/>
    </row>
    <row r="125" spans="2:13" ht="15.5" customHeight="1" x14ac:dyDescent="0.15">
      <c r="B125" s="70" t="s">
        <v>74</v>
      </c>
      <c r="C125" s="71"/>
      <c r="D125" s="63"/>
      <c r="E125" s="63"/>
      <c r="F125" s="64"/>
      <c r="G125" s="68"/>
      <c r="H125" s="41"/>
      <c r="I125" s="41"/>
      <c r="J125" s="41"/>
      <c r="K125" s="68"/>
      <c r="L125" s="68"/>
      <c r="M125" s="74" t="s">
        <v>7</v>
      </c>
    </row>
    <row r="126" spans="2:13" s="76" customFormat="1" ht="15.5" customHeight="1" x14ac:dyDescent="0.15">
      <c r="B126" s="246" t="s">
        <v>75</v>
      </c>
      <c r="C126" s="247"/>
      <c r="D126" s="247"/>
      <c r="E126" s="248"/>
      <c r="F126" s="249"/>
      <c r="G126" s="55"/>
      <c r="H126" s="55"/>
      <c r="I126" s="55"/>
      <c r="J126" s="55"/>
      <c r="K126" s="72"/>
      <c r="L126" s="72"/>
      <c r="M126" s="75" t="s">
        <v>76</v>
      </c>
    </row>
    <row r="127" spans="2:13" ht="15.5" customHeight="1" x14ac:dyDescent="0.15">
      <c r="B127" s="61" t="s">
        <v>77</v>
      </c>
      <c r="C127" s="62"/>
      <c r="D127" s="62"/>
      <c r="E127" s="62"/>
      <c r="F127" s="77">
        <f>SUM(E126)</f>
        <v>0</v>
      </c>
      <c r="G127" s="62"/>
      <c r="H127" s="62"/>
      <c r="I127" s="62"/>
      <c r="J127" s="62"/>
      <c r="K127" s="62"/>
      <c r="L127" s="62"/>
      <c r="M127" s="78">
        <f>F127</f>
        <v>0</v>
      </c>
    </row>
    <row r="128" spans="2:13" ht="14" thickBot="1" x14ac:dyDescent="0.2">
      <c r="B128" s="102"/>
      <c r="C128" s="103"/>
      <c r="D128" s="104"/>
      <c r="E128" s="105"/>
      <c r="F128" s="104"/>
      <c r="G128" s="104"/>
      <c r="H128" s="104"/>
      <c r="I128" s="104"/>
      <c r="J128" s="104"/>
      <c r="K128" s="106"/>
      <c r="L128" s="106"/>
      <c r="M128" s="107"/>
    </row>
    <row r="129" spans="2:13" ht="25" customHeight="1" thickTop="1" x14ac:dyDescent="0.15">
      <c r="B129" s="108" t="s">
        <v>84</v>
      </c>
      <c r="C129" s="49"/>
      <c r="D129" s="114"/>
      <c r="E129" s="49"/>
      <c r="F129" s="115"/>
      <c r="G129" s="116"/>
      <c r="H129" s="116"/>
      <c r="I129" s="116"/>
      <c r="J129" s="116"/>
      <c r="K129" s="116"/>
      <c r="L129" s="116"/>
      <c r="M129" s="117">
        <f>M114+M123+M127</f>
        <v>0</v>
      </c>
    </row>
    <row r="130" spans="2:13" ht="12.75" customHeight="1" x14ac:dyDescent="0.15">
      <c r="B130" s="118"/>
      <c r="C130" s="118"/>
      <c r="D130" s="119"/>
      <c r="E130" s="118"/>
      <c r="F130" s="120"/>
      <c r="G130" s="121"/>
      <c r="H130" s="121"/>
      <c r="I130" s="121"/>
      <c r="J130" s="121"/>
      <c r="K130" s="121"/>
      <c r="L130" s="121"/>
      <c r="M130" s="121"/>
    </row>
    <row r="131" spans="2:13" ht="19.5" customHeight="1" x14ac:dyDescent="0.15">
      <c r="B131" s="118"/>
      <c r="C131" s="118"/>
      <c r="D131" s="119"/>
      <c r="E131" s="118"/>
      <c r="F131" s="120"/>
      <c r="G131" s="121"/>
      <c r="H131" s="121"/>
      <c r="I131" s="121"/>
      <c r="J131" s="121"/>
      <c r="K131" s="121"/>
      <c r="L131" s="121"/>
      <c r="M131" s="121"/>
    </row>
    <row r="132" spans="2:13" ht="18" x14ac:dyDescent="0.2">
      <c r="B132" s="43" t="s">
        <v>42</v>
      </c>
      <c r="C132" s="224" t="s">
        <v>100</v>
      </c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3" spans="2:13" ht="13" x14ac:dyDescent="0.1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4" spans="2:13" ht="13" x14ac:dyDescent="0.15">
      <c r="B134" s="44" t="s">
        <v>103</v>
      </c>
      <c r="C134" s="45"/>
      <c r="D134" s="46" t="s">
        <v>79</v>
      </c>
      <c r="E134" s="46" t="s">
        <v>44</v>
      </c>
      <c r="F134" s="46" t="s">
        <v>45</v>
      </c>
      <c r="G134" s="46" t="s">
        <v>80</v>
      </c>
      <c r="H134" s="46" t="s">
        <v>47</v>
      </c>
      <c r="I134" s="46" t="s">
        <v>48</v>
      </c>
      <c r="J134" s="46" t="s">
        <v>49</v>
      </c>
      <c r="K134" s="46" t="s">
        <v>50</v>
      </c>
      <c r="L134" s="46" t="s">
        <v>51</v>
      </c>
      <c r="M134" s="47" t="s">
        <v>52</v>
      </c>
    </row>
    <row r="135" spans="2:13" ht="13" x14ac:dyDescent="0.15">
      <c r="B135" s="48" t="s">
        <v>53</v>
      </c>
      <c r="C135" s="49" t="s">
        <v>54</v>
      </c>
      <c r="D135" s="50" t="s">
        <v>81</v>
      </c>
      <c r="E135" s="50" t="s">
        <v>56</v>
      </c>
      <c r="F135" s="50" t="s">
        <v>57</v>
      </c>
      <c r="G135" s="50" t="s">
        <v>60</v>
      </c>
      <c r="H135" s="51">
        <f>L4</f>
        <v>0.57999999999999996</v>
      </c>
      <c r="I135" s="50" t="s">
        <v>58</v>
      </c>
      <c r="J135" s="50" t="s">
        <v>59</v>
      </c>
      <c r="K135" s="52" t="s">
        <v>60</v>
      </c>
      <c r="L135" s="53"/>
      <c r="M135" s="54" t="s">
        <v>61</v>
      </c>
    </row>
    <row r="136" spans="2:13" ht="15.5" customHeight="1" x14ac:dyDescent="0.15">
      <c r="B136" s="139">
        <f>B109</f>
        <v>0</v>
      </c>
      <c r="C136" s="140">
        <f>C109</f>
        <v>0</v>
      </c>
      <c r="D136" s="141">
        <f>D109+D109*$L$5</f>
        <v>0</v>
      </c>
      <c r="E136" s="133"/>
      <c r="F136" s="132"/>
      <c r="G136" s="55">
        <f>D136*E136*F136</f>
        <v>0</v>
      </c>
      <c r="H136" s="55">
        <f>G136*$L$4</f>
        <v>0</v>
      </c>
      <c r="I136" s="55">
        <f>G136+H136</f>
        <v>0</v>
      </c>
      <c r="J136" s="132">
        <f>J109+J109*$L$7</f>
        <v>36465.1875</v>
      </c>
      <c r="K136" s="56">
        <f>J136*E136/12*F136</f>
        <v>0</v>
      </c>
      <c r="L136" s="56">
        <f>I136*$L$3</f>
        <v>0</v>
      </c>
      <c r="M136" s="57">
        <f>I136+K136+L136</f>
        <v>0</v>
      </c>
    </row>
    <row r="137" spans="2:13" ht="15.5" customHeight="1" x14ac:dyDescent="0.15">
      <c r="B137" s="139">
        <f t="shared" ref="B137:C139" si="20">B110</f>
        <v>0</v>
      </c>
      <c r="C137" s="140">
        <f t="shared" si="20"/>
        <v>0</v>
      </c>
      <c r="D137" s="141">
        <f>D110+D110*$L$5</f>
        <v>0</v>
      </c>
      <c r="E137" s="133"/>
      <c r="F137" s="132"/>
      <c r="G137" s="55">
        <f t="shared" ref="G137:G139" si="21">D137*E137*F137</f>
        <v>0</v>
      </c>
      <c r="H137" s="55">
        <f>G137*$L$4</f>
        <v>0</v>
      </c>
      <c r="I137" s="55">
        <f t="shared" ref="I137:I139" si="22">G137+H137</f>
        <v>0</v>
      </c>
      <c r="J137" s="132">
        <f>J110+J110*$L$7</f>
        <v>36465.1875</v>
      </c>
      <c r="K137" s="56">
        <f t="shared" ref="K137:K139" si="23">J137*E137/12*F137</f>
        <v>0</v>
      </c>
      <c r="L137" s="56">
        <f t="shared" ref="L137:L140" si="24">I137*$L$3</f>
        <v>0</v>
      </c>
      <c r="M137" s="57">
        <f>I137+K137+L137</f>
        <v>0</v>
      </c>
    </row>
    <row r="138" spans="2:13" ht="15.5" customHeight="1" x14ac:dyDescent="0.15">
      <c r="B138" s="139">
        <f t="shared" si="20"/>
        <v>0</v>
      </c>
      <c r="C138" s="140">
        <f t="shared" si="20"/>
        <v>0</v>
      </c>
      <c r="D138" s="141">
        <f>D111+D111*$L$5</f>
        <v>0</v>
      </c>
      <c r="E138" s="133"/>
      <c r="F138" s="132"/>
      <c r="G138" s="55">
        <f t="shared" si="21"/>
        <v>0</v>
      </c>
      <c r="H138" s="55">
        <f>G138*$L$4</f>
        <v>0</v>
      </c>
      <c r="I138" s="55">
        <f t="shared" si="22"/>
        <v>0</v>
      </c>
      <c r="J138" s="132">
        <f>J111+J111*$L$7</f>
        <v>36465.1875</v>
      </c>
      <c r="K138" s="56">
        <f t="shared" si="23"/>
        <v>0</v>
      </c>
      <c r="L138" s="56">
        <f t="shared" si="24"/>
        <v>0</v>
      </c>
      <c r="M138" s="57">
        <f>I138+K138+L138</f>
        <v>0</v>
      </c>
    </row>
    <row r="139" spans="2:13" ht="15.5" customHeight="1" x14ac:dyDescent="0.15">
      <c r="B139" s="139">
        <f t="shared" si="20"/>
        <v>0</v>
      </c>
      <c r="C139" s="140">
        <f t="shared" si="20"/>
        <v>0</v>
      </c>
      <c r="D139" s="141">
        <f>D112+D112*$L$5</f>
        <v>0</v>
      </c>
      <c r="E139" s="133"/>
      <c r="F139" s="132"/>
      <c r="G139" s="55">
        <f t="shared" si="21"/>
        <v>0</v>
      </c>
      <c r="H139" s="55">
        <f>G139*$L$4</f>
        <v>0</v>
      </c>
      <c r="I139" s="55">
        <f t="shared" si="22"/>
        <v>0</v>
      </c>
      <c r="J139" s="132">
        <f>J112+J112*$L$7</f>
        <v>36465.1875</v>
      </c>
      <c r="K139" s="56">
        <f t="shared" si="23"/>
        <v>0</v>
      </c>
      <c r="L139" s="56">
        <f t="shared" si="24"/>
        <v>0</v>
      </c>
      <c r="M139" s="57">
        <f>I139+K139+L139</f>
        <v>0</v>
      </c>
    </row>
    <row r="140" spans="2:13" ht="15.5" customHeight="1" x14ac:dyDescent="0.15">
      <c r="B140" s="142" t="s">
        <v>62</v>
      </c>
      <c r="C140" s="135"/>
      <c r="D140" s="136"/>
      <c r="E140" s="137"/>
      <c r="F140" s="136"/>
      <c r="G140" s="58"/>
      <c r="H140" s="58"/>
      <c r="I140" s="138"/>
      <c r="J140" s="58"/>
      <c r="K140" s="59"/>
      <c r="L140" s="56">
        <f t="shared" si="24"/>
        <v>0</v>
      </c>
      <c r="M140" s="60">
        <f>I140+L140</f>
        <v>0</v>
      </c>
    </row>
    <row r="141" spans="2:13" s="65" customFormat="1" ht="15.5" customHeight="1" x14ac:dyDescent="0.15">
      <c r="B141" s="61" t="s">
        <v>63</v>
      </c>
      <c r="C141" s="62"/>
      <c r="D141" s="63">
        <f>SUM(D136:D140)</f>
        <v>0</v>
      </c>
      <c r="E141" s="63"/>
      <c r="F141" s="63">
        <f t="shared" ref="F141:M141" si="25">SUM(F136:F140)</f>
        <v>0</v>
      </c>
      <c r="G141" s="63">
        <f t="shared" si="25"/>
        <v>0</v>
      </c>
      <c r="H141" s="63">
        <f t="shared" si="25"/>
        <v>0</v>
      </c>
      <c r="I141" s="63">
        <f t="shared" si="25"/>
        <v>0</v>
      </c>
      <c r="J141" s="63"/>
      <c r="K141" s="63">
        <f t="shared" si="25"/>
        <v>0</v>
      </c>
      <c r="L141" s="63">
        <f t="shared" si="25"/>
        <v>0</v>
      </c>
      <c r="M141" s="64">
        <f t="shared" si="25"/>
        <v>0</v>
      </c>
    </row>
    <row r="142" spans="2:13" s="65" customFormat="1" ht="7.5" customHeight="1" x14ac:dyDescent="0.15">
      <c r="B142" s="66"/>
      <c r="C142" s="67"/>
      <c r="D142" s="68"/>
      <c r="E142" s="68"/>
      <c r="F142" s="68"/>
      <c r="G142" s="68"/>
      <c r="H142" s="68"/>
      <c r="I142" s="68"/>
      <c r="J142" s="68"/>
      <c r="K142" s="68"/>
      <c r="L142" s="68"/>
      <c r="M142" s="69"/>
    </row>
    <row r="143" spans="2:13" s="41" customFormat="1" ht="15.5" customHeight="1" x14ac:dyDescent="0.15">
      <c r="B143" s="70" t="s">
        <v>64</v>
      </c>
      <c r="C143" s="71"/>
      <c r="D143" s="63"/>
      <c r="E143" s="63"/>
      <c r="F143" s="64"/>
      <c r="G143" s="68"/>
      <c r="K143" s="68"/>
      <c r="L143" s="68"/>
      <c r="M143" s="69"/>
    </row>
    <row r="144" spans="2:13" ht="15.5" customHeight="1" x14ac:dyDescent="0.15">
      <c r="B144" s="246" t="s">
        <v>65</v>
      </c>
      <c r="C144" s="247"/>
      <c r="D144" s="247"/>
      <c r="E144" s="248"/>
      <c r="F144" s="249"/>
      <c r="G144" s="55"/>
      <c r="H144" s="6"/>
      <c r="I144" s="6"/>
      <c r="J144" s="6"/>
      <c r="K144" s="72"/>
      <c r="L144" s="72"/>
      <c r="M144" s="73"/>
    </row>
    <row r="145" spans="2:13" ht="15.5" customHeight="1" x14ac:dyDescent="0.15">
      <c r="B145" s="246" t="s">
        <v>66</v>
      </c>
      <c r="C145" s="247"/>
      <c r="D145" s="247"/>
      <c r="E145" s="248"/>
      <c r="F145" s="249"/>
      <c r="G145" s="55"/>
      <c r="H145" s="6"/>
      <c r="I145" s="6"/>
      <c r="J145" s="6"/>
      <c r="K145" s="72"/>
      <c r="L145" s="72"/>
      <c r="M145" s="73"/>
    </row>
    <row r="146" spans="2:13" ht="15.5" customHeight="1" x14ac:dyDescent="0.15">
      <c r="B146" s="246" t="s">
        <v>67</v>
      </c>
      <c r="C146" s="247"/>
      <c r="D146" s="247"/>
      <c r="E146" s="248"/>
      <c r="F146" s="249"/>
      <c r="G146" s="55"/>
      <c r="H146" s="6"/>
      <c r="I146" s="6"/>
      <c r="J146" s="6"/>
      <c r="K146" s="72"/>
      <c r="L146" s="72"/>
      <c r="M146" s="73"/>
    </row>
    <row r="147" spans="2:13" ht="17.25" customHeight="1" x14ac:dyDescent="0.15">
      <c r="B147" s="246" t="s">
        <v>68</v>
      </c>
      <c r="C147" s="247"/>
      <c r="D147" s="247"/>
      <c r="E147" s="248"/>
      <c r="F147" s="249"/>
      <c r="G147" s="55"/>
      <c r="H147" s="6"/>
      <c r="I147" s="6"/>
      <c r="J147" s="6"/>
      <c r="K147" s="72"/>
      <c r="L147" s="72"/>
      <c r="M147" s="73"/>
    </row>
    <row r="148" spans="2:13" ht="15.5" customHeight="1" x14ac:dyDescent="0.15">
      <c r="B148" s="246" t="s">
        <v>69</v>
      </c>
      <c r="C148" s="247"/>
      <c r="D148" s="247"/>
      <c r="E148" s="248"/>
      <c r="F148" s="249"/>
      <c r="G148" s="55"/>
      <c r="H148" s="6"/>
      <c r="I148" s="6"/>
      <c r="J148" s="6"/>
      <c r="K148" s="72"/>
      <c r="L148" s="72"/>
      <c r="M148" s="74" t="s">
        <v>70</v>
      </c>
    </row>
    <row r="149" spans="2:13" ht="15.5" customHeight="1" x14ac:dyDescent="0.15">
      <c r="B149" s="250" t="s">
        <v>71</v>
      </c>
      <c r="C149" s="251"/>
      <c r="D149" s="251"/>
      <c r="E149" s="252"/>
      <c r="F149" s="253"/>
      <c r="G149" s="55"/>
      <c r="H149" s="6"/>
      <c r="I149" s="6"/>
      <c r="J149" s="6"/>
      <c r="K149" s="72"/>
      <c r="L149" s="72"/>
      <c r="M149" s="75" t="s">
        <v>72</v>
      </c>
    </row>
    <row r="150" spans="2:13" s="76" customFormat="1" ht="15.5" customHeight="1" x14ac:dyDescent="0.15">
      <c r="B150" s="61" t="s">
        <v>73</v>
      </c>
      <c r="C150" s="62"/>
      <c r="D150" s="62"/>
      <c r="E150" s="62"/>
      <c r="F150" s="77">
        <f>SUM(E144:F149)</f>
        <v>0</v>
      </c>
      <c r="G150" s="62"/>
      <c r="H150" s="62"/>
      <c r="I150" s="62"/>
      <c r="J150" s="62"/>
      <c r="K150" s="62"/>
      <c r="L150" s="62"/>
      <c r="M150" s="78">
        <f>F150</f>
        <v>0</v>
      </c>
    </row>
    <row r="151" spans="2:13" s="41" customFormat="1" ht="15" x14ac:dyDescent="0.2">
      <c r="B151" s="98"/>
      <c r="C151" s="99"/>
      <c r="D151" s="99"/>
      <c r="E151" s="100"/>
      <c r="F151" s="101"/>
      <c r="G151" s="68"/>
      <c r="H151" s="68"/>
      <c r="I151" s="68"/>
      <c r="J151" s="68"/>
      <c r="K151" s="82"/>
      <c r="L151" s="82"/>
      <c r="M151"/>
    </row>
    <row r="152" spans="2:13" ht="15.5" customHeight="1" x14ac:dyDescent="0.15">
      <c r="B152" s="70" t="s">
        <v>74</v>
      </c>
      <c r="C152" s="71"/>
      <c r="D152" s="63"/>
      <c r="E152" s="63"/>
      <c r="F152" s="64"/>
      <c r="G152" s="68"/>
      <c r="H152" s="41"/>
      <c r="I152" s="41"/>
      <c r="J152" s="41"/>
      <c r="K152" s="68"/>
      <c r="L152" s="68"/>
      <c r="M152" s="74" t="s">
        <v>7</v>
      </c>
    </row>
    <row r="153" spans="2:13" s="76" customFormat="1" ht="15.75" customHeight="1" x14ac:dyDescent="0.15">
      <c r="B153" s="246" t="s">
        <v>75</v>
      </c>
      <c r="C153" s="247"/>
      <c r="D153" s="247"/>
      <c r="E153" s="248"/>
      <c r="F153" s="249"/>
      <c r="G153" s="55"/>
      <c r="H153" s="55"/>
      <c r="I153" s="55"/>
      <c r="J153" s="55"/>
      <c r="K153" s="72"/>
      <c r="L153" s="72"/>
      <c r="M153" s="75" t="s">
        <v>76</v>
      </c>
    </row>
    <row r="154" spans="2:13" ht="15.5" customHeight="1" x14ac:dyDescent="0.15">
      <c r="B154" s="61" t="s">
        <v>77</v>
      </c>
      <c r="C154" s="62"/>
      <c r="D154" s="62"/>
      <c r="E154" s="62"/>
      <c r="F154" s="77">
        <f>SUM(E153)</f>
        <v>0</v>
      </c>
      <c r="G154" s="62"/>
      <c r="H154" s="62"/>
      <c r="I154" s="62"/>
      <c r="J154" s="62"/>
      <c r="K154" s="62"/>
      <c r="L154" s="62"/>
      <c r="M154" s="78">
        <f>F154</f>
        <v>0</v>
      </c>
    </row>
    <row r="155" spans="2:13" ht="14" thickBot="1" x14ac:dyDescent="0.2">
      <c r="B155" s="102"/>
      <c r="C155" s="103"/>
      <c r="D155" s="104"/>
      <c r="E155" s="105"/>
      <c r="F155" s="104"/>
      <c r="G155" s="104"/>
      <c r="H155" s="104"/>
      <c r="I155" s="104"/>
      <c r="J155" s="104"/>
      <c r="K155" s="106"/>
      <c r="L155" s="106"/>
      <c r="M155" s="107"/>
    </row>
    <row r="156" spans="2:13" ht="25" customHeight="1" thickTop="1" x14ac:dyDescent="0.15">
      <c r="B156" s="108" t="s">
        <v>85</v>
      </c>
      <c r="C156" s="49"/>
      <c r="D156" s="114"/>
      <c r="E156" s="49"/>
      <c r="F156" s="115"/>
      <c r="G156" s="116"/>
      <c r="H156" s="116"/>
      <c r="I156" s="116"/>
      <c r="J156" s="116"/>
      <c r="K156" s="116"/>
      <c r="L156" s="116"/>
      <c r="M156" s="117">
        <f>M141+M150+M154</f>
        <v>0</v>
      </c>
    </row>
    <row r="157" spans="2:13" ht="22.5" customHeight="1" x14ac:dyDescent="0.15">
      <c r="B157" s="118"/>
      <c r="C157" s="118"/>
      <c r="D157" s="119"/>
      <c r="E157" s="118"/>
      <c r="F157" s="120"/>
      <c r="G157" s="121"/>
      <c r="H157" s="121"/>
      <c r="I157" s="121"/>
      <c r="J157" s="121"/>
      <c r="K157" s="121"/>
      <c r="L157" s="121"/>
      <c r="M157" s="121"/>
    </row>
    <row r="158" spans="2:13" ht="13" x14ac:dyDescent="0.15">
      <c r="B158" s="143"/>
      <c r="C158" s="143"/>
      <c r="D158" s="143"/>
      <c r="E158" s="143"/>
      <c r="F158" s="143"/>
      <c r="H158" s="15"/>
      <c r="I158" s="15"/>
      <c r="J158" s="15"/>
      <c r="K158" s="15"/>
      <c r="L158" s="15"/>
      <c r="M158" s="15"/>
    </row>
    <row r="159" spans="2:13" ht="18" x14ac:dyDescent="0.2">
      <c r="B159" s="43" t="s">
        <v>102</v>
      </c>
      <c r="H159" s="15"/>
      <c r="I159" s="15"/>
      <c r="J159" s="15"/>
      <c r="K159" s="15"/>
      <c r="L159" s="15"/>
      <c r="M159" s="15"/>
    </row>
    <row r="161" spans="2:7" x14ac:dyDescent="0.15">
      <c r="B161" s="232"/>
      <c r="C161" s="229"/>
      <c r="D161" s="229" t="s">
        <v>86</v>
      </c>
      <c r="E161" s="229" t="s">
        <v>87</v>
      </c>
      <c r="F161" s="229" t="s">
        <v>88</v>
      </c>
      <c r="G161" s="233" t="s">
        <v>89</v>
      </c>
    </row>
    <row r="162" spans="2:7" x14ac:dyDescent="0.15">
      <c r="B162" s="6" t="s">
        <v>90</v>
      </c>
      <c r="C162" s="122"/>
      <c r="D162" s="123">
        <f>I32+I60+I87+I114+I141</f>
        <v>0</v>
      </c>
      <c r="E162" s="144"/>
      <c r="F162" s="123">
        <f>D162-E162</f>
        <v>0</v>
      </c>
      <c r="G162" s="124">
        <f>E162+F162</f>
        <v>0</v>
      </c>
    </row>
    <row r="163" spans="2:7" x14ac:dyDescent="0.15">
      <c r="B163" s="125" t="s">
        <v>91</v>
      </c>
      <c r="C163" s="122"/>
      <c r="D163" s="123">
        <f t="shared" ref="D163:D165" si="26">I33+I61+I88+I115+I142</f>
        <v>0</v>
      </c>
      <c r="E163" s="144"/>
      <c r="F163" s="123">
        <f t="shared" ref="F163" si="27">D163-E163</f>
        <v>0</v>
      </c>
      <c r="G163" s="124">
        <f t="shared" ref="G163" si="28">E163+F163</f>
        <v>0</v>
      </c>
    </row>
    <row r="164" spans="2:7" x14ac:dyDescent="0.15">
      <c r="B164" s="125" t="s">
        <v>92</v>
      </c>
      <c r="C164" s="122"/>
      <c r="D164" s="123">
        <f t="shared" si="26"/>
        <v>0</v>
      </c>
      <c r="E164" s="144"/>
      <c r="F164" s="123">
        <f>D164-E164</f>
        <v>0</v>
      </c>
      <c r="G164" s="124">
        <f>E164+F164</f>
        <v>0</v>
      </c>
    </row>
    <row r="165" spans="2:7" x14ac:dyDescent="0.15">
      <c r="B165" s="125" t="s">
        <v>14</v>
      </c>
      <c r="C165" s="122"/>
      <c r="D165" s="123">
        <f t="shared" si="26"/>
        <v>0</v>
      </c>
      <c r="E165" s="144"/>
      <c r="F165" s="123">
        <f>D165-E165</f>
        <v>0</v>
      </c>
      <c r="G165" s="124">
        <f>E165+F165</f>
        <v>0</v>
      </c>
    </row>
    <row r="166" spans="2:7" x14ac:dyDescent="0.15">
      <c r="B166" s="228" t="s">
        <v>93</v>
      </c>
      <c r="C166" s="229"/>
      <c r="D166" s="230">
        <f>SUM(D162:D165)</f>
        <v>0</v>
      </c>
      <c r="E166" s="230">
        <f>SUM(E162:E165)</f>
        <v>0</v>
      </c>
      <c r="F166" s="230">
        <f>D166-E166</f>
        <v>0</v>
      </c>
      <c r="G166" s="231">
        <f>E166+F166</f>
        <v>0</v>
      </c>
    </row>
    <row r="169" spans="2:7" ht="13" x14ac:dyDescent="0.15">
      <c r="B169" s="15"/>
      <c r="C169" s="15"/>
      <c r="D169" s="15"/>
      <c r="E169" s="15"/>
      <c r="F169" s="15"/>
      <c r="G169" s="15"/>
    </row>
  </sheetData>
  <mergeCells count="70">
    <mergeCell ref="B149:D149"/>
    <mergeCell ref="E149:F149"/>
    <mergeCell ref="B153:D153"/>
    <mergeCell ref="E153:F153"/>
    <mergeCell ref="B146:D146"/>
    <mergeCell ref="E146:F146"/>
    <mergeCell ref="B147:D147"/>
    <mergeCell ref="E147:F147"/>
    <mergeCell ref="B148:D148"/>
    <mergeCell ref="E148:F148"/>
    <mergeCell ref="B126:D126"/>
    <mergeCell ref="E126:F126"/>
    <mergeCell ref="B144:D144"/>
    <mergeCell ref="E144:F144"/>
    <mergeCell ref="B145:D145"/>
    <mergeCell ref="E145:F145"/>
    <mergeCell ref="B120:D120"/>
    <mergeCell ref="E120:F120"/>
    <mergeCell ref="B121:D121"/>
    <mergeCell ref="E121:F121"/>
    <mergeCell ref="B122:D122"/>
    <mergeCell ref="E122:F122"/>
    <mergeCell ref="B117:D117"/>
    <mergeCell ref="E117:F117"/>
    <mergeCell ref="B118:D118"/>
    <mergeCell ref="E118:F118"/>
    <mergeCell ref="B119:D119"/>
    <mergeCell ref="E119:F119"/>
    <mergeCell ref="B94:D94"/>
    <mergeCell ref="E94:F94"/>
    <mergeCell ref="B95:D95"/>
    <mergeCell ref="E95:F95"/>
    <mergeCell ref="B99:D99"/>
    <mergeCell ref="E99:F99"/>
    <mergeCell ref="B91:D91"/>
    <mergeCell ref="E91:F91"/>
    <mergeCell ref="B92:D92"/>
    <mergeCell ref="E92:F92"/>
    <mergeCell ref="B93:D93"/>
    <mergeCell ref="E93:F93"/>
    <mergeCell ref="B68:D68"/>
    <mergeCell ref="E68:F68"/>
    <mergeCell ref="B72:D72"/>
    <mergeCell ref="E72:F72"/>
    <mergeCell ref="B90:D90"/>
    <mergeCell ref="E90:F90"/>
    <mergeCell ref="B65:D65"/>
    <mergeCell ref="E65:F65"/>
    <mergeCell ref="B66:D66"/>
    <mergeCell ref="E66:F66"/>
    <mergeCell ref="B67:D67"/>
    <mergeCell ref="E67:F67"/>
    <mergeCell ref="B44:D44"/>
    <mergeCell ref="E44:F44"/>
    <mergeCell ref="B63:D63"/>
    <mergeCell ref="E63:F63"/>
    <mergeCell ref="B64:D64"/>
    <mergeCell ref="E64:F64"/>
    <mergeCell ref="B38:D38"/>
    <mergeCell ref="E38:F38"/>
    <mergeCell ref="B39:D39"/>
    <mergeCell ref="E39:F39"/>
    <mergeCell ref="B40:D40"/>
    <mergeCell ref="E40:F40"/>
    <mergeCell ref="B35:D35"/>
    <mergeCell ref="E35:F35"/>
    <mergeCell ref="B36:D36"/>
    <mergeCell ref="E36:F36"/>
    <mergeCell ref="B37:D37"/>
    <mergeCell ref="E37:F37"/>
  </mergeCells>
  <pageMargins left="0.59055118110236227" right="0.15748031496062992" top="0.70866141732283472" bottom="0.98425196850393704" header="0.51181102362204722" footer="0.51181102362204722"/>
  <pageSetup paperSize="9" scale="28" fitToHeight="6" orientation="portrait" r:id="rId1"/>
  <headerFooter>
    <oddFooter>&amp;L&amp;F &amp;A&amp;C&amp;P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Fullkostnadskalkyl allmän</vt:lpstr>
      <vt:lpstr>Kalkylmall allmän</vt:lpstr>
      <vt:lpstr>'Kalkylmall allmän'!Utskriftsområde</vt:lpstr>
      <vt:lpstr>'Kalkylmall allmän'!Utskriftsrubriker</vt:lpstr>
    </vt:vector>
  </TitlesOfParts>
  <Company>Södertörns högskola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Kalkylmall Allmän</dc:title>
  <dc:creator>Ekonomiavdelningen</dc:creator>
  <cp:keywords>Mall</cp:keywords>
  <cp:lastModifiedBy>Microsoft Office User</cp:lastModifiedBy>
  <dcterms:created xsi:type="dcterms:W3CDTF">2013-11-26T15:00:11Z</dcterms:created>
  <dcterms:modified xsi:type="dcterms:W3CDTF">2022-10-03T07:05:20Z</dcterms:modified>
</cp:coreProperties>
</file>